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arnings\2018\3Q\IR Packet\"/>
    </mc:Choice>
  </mc:AlternateContent>
  <bookViews>
    <workbookView xWindow="0" yWindow="0" windowWidth="28800" windowHeight="11340"/>
  </bookViews>
  <sheets>
    <sheet name="IR Package - Table of Contents" sheetId="1" r:id="rId1"/>
    <sheet name="Statements of Income" sheetId="2" r:id="rId2"/>
    <sheet name="Balance Sheets" sheetId="3" r:id="rId3"/>
    <sheet name="Statements of Cash Flows" sheetId="4" r:id="rId4"/>
    <sheet name="Segment Income Statement" sheetId="6" r:id="rId5"/>
    <sheet name="United States E&amp;P Supplemental " sheetId="7" r:id="rId6"/>
    <sheet name="International E&amp;P Supplemental " sheetId="8" r:id="rId7"/>
    <sheet name="Non-GAAP Reconciliations" sheetId="9" r:id="rId8"/>
    <sheet name="Non-GAAP Reconciliations 2" sheetId="10" r:id="rId9"/>
    <sheet name="Non-GAAP Reconciliations 3" sheetId="11" r:id="rId10"/>
  </sheets>
  <definedNames>
    <definedName name="_xlnm.Print_Area" localSheetId="2">'Balance Sheets'!$A$1:$J$50</definedName>
    <definedName name="_xlnm.Print_Area" localSheetId="6">'International E&amp;P Supplemental '!$A$1:$L$44</definedName>
    <definedName name="_xlnm.Print_Area" localSheetId="0">'IR Package - Table of Contents'!$A$1:$E$34</definedName>
    <definedName name="_xlnm.Print_Area" localSheetId="7">'Non-GAAP Reconciliations'!$A$1:$S$53</definedName>
    <definedName name="_xlnm.Print_Area" localSheetId="9">'Non-GAAP Reconciliations 3'!$A$1:$K$49</definedName>
    <definedName name="_xlnm.Print_Area" localSheetId="4">'Segment Income Statement'!$A$1:$L$28</definedName>
    <definedName name="_xlnm.Print_Area" localSheetId="3">'Statements of Cash Flows'!$A$1:$J$58</definedName>
    <definedName name="_xlnm.Print_Area" localSheetId="1">'Statements of Income'!$A$1:$L$59</definedName>
    <definedName name="_xlnm.Print_Area" localSheetId="5">'United States E&amp;P Supplemental '!$A$1:$L$38</definedName>
  </definedNames>
  <calcPr calcId="162913"/>
</workbook>
</file>

<file path=xl/calcChain.xml><?xml version="1.0" encoding="utf-8"?>
<calcChain xmlns="http://schemas.openxmlformats.org/spreadsheetml/2006/main">
  <c r="L46" i="11" l="1"/>
  <c r="K46" i="11"/>
  <c r="J46" i="11"/>
  <c r="I46" i="11"/>
  <c r="K38" i="11"/>
  <c r="J38" i="11"/>
  <c r="I38" i="11"/>
  <c r="G38" i="11"/>
  <c r="F38" i="11"/>
  <c r="E38" i="11"/>
  <c r="D38" i="11"/>
  <c r="C38" i="11"/>
  <c r="L37" i="11"/>
  <c r="L36" i="11"/>
  <c r="L35" i="11"/>
  <c r="L34" i="11"/>
  <c r="L38" i="11" s="1"/>
  <c r="G30" i="11"/>
  <c r="F30" i="11"/>
  <c r="E30" i="11"/>
  <c r="D30" i="11"/>
  <c r="C30" i="11"/>
  <c r="L29" i="11"/>
  <c r="L28" i="11"/>
  <c r="L27" i="11"/>
  <c r="L26" i="11"/>
  <c r="J25" i="11"/>
  <c r="J30" i="11" s="1"/>
  <c r="I25" i="11"/>
  <c r="I30" i="11" s="1"/>
  <c r="J23" i="11"/>
  <c r="I23" i="11"/>
  <c r="E23" i="11"/>
  <c r="D23" i="11"/>
  <c r="L22" i="11"/>
  <c r="K20" i="11"/>
  <c r="K23" i="11" s="1"/>
  <c r="J20" i="11"/>
  <c r="I20" i="11"/>
  <c r="G20" i="11"/>
  <c r="G23" i="11" s="1"/>
  <c r="F20" i="11"/>
  <c r="F23" i="11" s="1"/>
  <c r="E20" i="11"/>
  <c r="D20" i="11"/>
  <c r="C20" i="11"/>
  <c r="C23" i="11" s="1"/>
  <c r="L19" i="11"/>
  <c r="L20" i="11" s="1"/>
  <c r="L23" i="11" s="1"/>
  <c r="L18" i="11"/>
  <c r="K13" i="11"/>
  <c r="J13" i="11"/>
  <c r="I13" i="11"/>
  <c r="E13" i="11"/>
  <c r="D13" i="11"/>
  <c r="C13" i="11"/>
  <c r="K11" i="11"/>
  <c r="J11" i="11"/>
  <c r="I11" i="11"/>
  <c r="F11" i="11"/>
  <c r="F13" i="11" s="1"/>
  <c r="E11" i="11"/>
  <c r="D11" i="11"/>
  <c r="C11" i="11"/>
  <c r="G34" i="10"/>
  <c r="G35" i="10" s="1"/>
  <c r="E34" i="10"/>
  <c r="E35" i="10" s="1"/>
  <c r="C34" i="10"/>
  <c r="C35" i="10" s="1"/>
  <c r="I33" i="10"/>
  <c r="I32" i="10"/>
  <c r="I31" i="10"/>
  <c r="I30" i="10"/>
  <c r="I25" i="10"/>
  <c r="G25" i="10"/>
  <c r="E25" i="10"/>
  <c r="C25" i="10"/>
  <c r="I24" i="10"/>
  <c r="I23" i="10"/>
  <c r="I22" i="10"/>
  <c r="I21" i="10"/>
  <c r="I20" i="10"/>
  <c r="I34" i="10" s="1"/>
  <c r="C20" i="10"/>
  <c r="I19" i="10"/>
  <c r="J15" i="10"/>
  <c r="I15" i="10"/>
  <c r="H15" i="10"/>
  <c r="G15" i="10"/>
  <c r="F15" i="10"/>
  <c r="E15" i="10"/>
  <c r="D15" i="10"/>
  <c r="C15" i="10"/>
  <c r="G7" i="10"/>
  <c r="I7" i="10" s="1"/>
  <c r="E7" i="10"/>
  <c r="C7" i="10"/>
  <c r="I6" i="10"/>
  <c r="I5" i="10"/>
  <c r="J38" i="9"/>
  <c r="I38" i="9"/>
  <c r="E38" i="9"/>
  <c r="D38" i="9"/>
  <c r="L37" i="9"/>
  <c r="G37" i="9"/>
  <c r="L36" i="9"/>
  <c r="G36" i="9"/>
  <c r="L35" i="9"/>
  <c r="G35" i="9"/>
  <c r="L33" i="9"/>
  <c r="K33" i="9"/>
  <c r="K38" i="9" s="1"/>
  <c r="J33" i="9"/>
  <c r="I33" i="9"/>
  <c r="F33" i="9"/>
  <c r="F38" i="9" s="1"/>
  <c r="E33" i="9"/>
  <c r="D33" i="9"/>
  <c r="C33" i="9"/>
  <c r="C38" i="9" s="1"/>
  <c r="L32" i="9"/>
  <c r="G32" i="9"/>
  <c r="L31" i="9"/>
  <c r="G31" i="9"/>
  <c r="G30" i="9"/>
  <c r="G29" i="9"/>
  <c r="L28" i="9"/>
  <c r="G28" i="9"/>
  <c r="L27" i="9"/>
  <c r="G27" i="9"/>
  <c r="L26" i="9"/>
  <c r="G26" i="9"/>
  <c r="L25" i="9"/>
  <c r="G25" i="9"/>
  <c r="L24" i="9"/>
  <c r="G24" i="9"/>
  <c r="G33" i="9" s="1"/>
  <c r="L22" i="9"/>
  <c r="L38" i="9" s="1"/>
  <c r="G22" i="9"/>
  <c r="K18" i="9"/>
  <c r="L18" i="9" s="1"/>
  <c r="J18" i="9"/>
  <c r="I18" i="9"/>
  <c r="F18" i="9"/>
  <c r="E18" i="9"/>
  <c r="D18" i="9"/>
  <c r="C18" i="9"/>
  <c r="L17" i="9"/>
  <c r="K17" i="9"/>
  <c r="J17" i="9"/>
  <c r="I17" i="9"/>
  <c r="F17" i="9"/>
  <c r="E17" i="9"/>
  <c r="D17" i="9"/>
  <c r="C17" i="9"/>
  <c r="L16" i="9"/>
  <c r="G16" i="9"/>
  <c r="L15" i="9"/>
  <c r="G15" i="9"/>
  <c r="L14" i="9"/>
  <c r="G14" i="9"/>
  <c r="L13" i="9"/>
  <c r="G13" i="9"/>
  <c r="L12" i="9"/>
  <c r="G12" i="9"/>
  <c r="L11" i="9"/>
  <c r="G11" i="9"/>
  <c r="L10" i="9"/>
  <c r="G10" i="9"/>
  <c r="L9" i="9"/>
  <c r="G9" i="9"/>
  <c r="G17" i="9" s="1"/>
  <c r="L8" i="9"/>
  <c r="G8" i="9"/>
  <c r="L6" i="9"/>
  <c r="G6" i="9"/>
  <c r="G18" i="9" s="1"/>
  <c r="L39" i="8"/>
  <c r="G39" i="8"/>
  <c r="K37" i="8"/>
  <c r="F37" i="8"/>
  <c r="C37" i="8"/>
  <c r="L36" i="8"/>
  <c r="J37" i="8"/>
  <c r="I37" i="8"/>
  <c r="E37" i="8"/>
  <c r="D37" i="8"/>
  <c r="L37" i="8"/>
  <c r="G37" i="8"/>
  <c r="L21" i="8"/>
  <c r="K19" i="8"/>
  <c r="J19" i="8"/>
  <c r="I19" i="8"/>
  <c r="F19" i="8"/>
  <c r="E19" i="8"/>
  <c r="D19" i="8"/>
  <c r="C19" i="8"/>
  <c r="K18" i="8"/>
  <c r="J18" i="8"/>
  <c r="I18" i="8"/>
  <c r="F18" i="8"/>
  <c r="E18" i="8"/>
  <c r="D18" i="8"/>
  <c r="C18" i="8"/>
  <c r="L17" i="8"/>
  <c r="L19" i="8" s="1"/>
  <c r="G17" i="8"/>
  <c r="L16" i="8"/>
  <c r="G16" i="8"/>
  <c r="G18" i="8" s="1"/>
  <c r="L14" i="8"/>
  <c r="G14" i="8"/>
  <c r="L13" i="8"/>
  <c r="L12" i="8"/>
  <c r="G12" i="8"/>
  <c r="L11" i="8"/>
  <c r="G11" i="8"/>
  <c r="L10" i="8"/>
  <c r="G10" i="8"/>
  <c r="L7" i="8"/>
  <c r="L22" i="7"/>
  <c r="G22" i="7"/>
  <c r="K20" i="7"/>
  <c r="J20" i="7"/>
  <c r="I20" i="7"/>
  <c r="F20" i="7"/>
  <c r="K19" i="7"/>
  <c r="J19" i="7"/>
  <c r="I19" i="7"/>
  <c r="F19" i="7"/>
  <c r="E19" i="7"/>
  <c r="D19" i="7"/>
  <c r="C19" i="7"/>
  <c r="L18" i="7"/>
  <c r="G18" i="7"/>
  <c r="G20" i="7" s="1"/>
  <c r="L17" i="7"/>
  <c r="L19" i="7" s="1"/>
  <c r="G17" i="7"/>
  <c r="G19" i="7" s="1"/>
  <c r="L15" i="7"/>
  <c r="G15" i="7"/>
  <c r="L14" i="7"/>
  <c r="G14" i="7"/>
  <c r="L13" i="7"/>
  <c r="G13" i="7"/>
  <c r="L12" i="7"/>
  <c r="G12" i="7"/>
  <c r="L11" i="7"/>
  <c r="G11" i="7"/>
  <c r="L10" i="7"/>
  <c r="G10" i="7"/>
  <c r="L7" i="7"/>
  <c r="G7" i="7"/>
  <c r="I26" i="6"/>
  <c r="D26" i="6"/>
  <c r="C26" i="6"/>
  <c r="L25" i="6"/>
  <c r="G25" i="6"/>
  <c r="L24" i="6"/>
  <c r="L23" i="6"/>
  <c r="G23" i="6"/>
  <c r="L22" i="6"/>
  <c r="G22" i="6"/>
  <c r="L21" i="6"/>
  <c r="G21" i="6"/>
  <c r="L20" i="6"/>
  <c r="G20" i="6"/>
  <c r="L19" i="6"/>
  <c r="G19" i="6"/>
  <c r="L16" i="6"/>
  <c r="G16" i="6"/>
  <c r="L15" i="6"/>
  <c r="G15" i="6"/>
  <c r="L14" i="6"/>
  <c r="G14" i="6"/>
  <c r="L13" i="6"/>
  <c r="G13" i="6"/>
  <c r="K10" i="6"/>
  <c r="K26" i="6" s="1"/>
  <c r="J10" i="6"/>
  <c r="J26" i="6" s="1"/>
  <c r="L26" i="6" s="1"/>
  <c r="I10" i="6"/>
  <c r="F10" i="6"/>
  <c r="F26" i="6" s="1"/>
  <c r="E10" i="6"/>
  <c r="E26" i="6" s="1"/>
  <c r="D10" i="6"/>
  <c r="C10" i="6"/>
  <c r="L9" i="6"/>
  <c r="G9" i="6"/>
  <c r="L8" i="6"/>
  <c r="L10" i="6" s="1"/>
  <c r="G8" i="6"/>
  <c r="G10" i="6" s="1"/>
  <c r="G26" i="6" s="1"/>
  <c r="J51" i="4"/>
  <c r="I51" i="4"/>
  <c r="H51" i="4"/>
  <c r="F51" i="4"/>
  <c r="E51" i="4"/>
  <c r="D51" i="4"/>
  <c r="C51" i="4"/>
  <c r="J45" i="4"/>
  <c r="I45" i="4"/>
  <c r="H45" i="4"/>
  <c r="F45" i="4"/>
  <c r="E45" i="4"/>
  <c r="D45" i="4"/>
  <c r="C45" i="4"/>
  <c r="J36" i="4"/>
  <c r="I36" i="4"/>
  <c r="H36" i="4"/>
  <c r="F36" i="4"/>
  <c r="E36" i="4"/>
  <c r="D36" i="4"/>
  <c r="C36" i="4"/>
  <c r="J26" i="4"/>
  <c r="J54" i="4" s="1"/>
  <c r="I26" i="4"/>
  <c r="I54" i="4" s="1"/>
  <c r="H26" i="4"/>
  <c r="H54" i="4" s="1"/>
  <c r="H56" i="4" s="1"/>
  <c r="F26" i="4"/>
  <c r="F54" i="4" s="1"/>
  <c r="E26" i="4"/>
  <c r="E54" i="4" s="1"/>
  <c r="D26" i="4"/>
  <c r="D54" i="4" s="1"/>
  <c r="C26" i="4"/>
  <c r="C54" i="4" s="1"/>
  <c r="I43" i="3"/>
  <c r="D43" i="3"/>
  <c r="I40" i="3"/>
  <c r="H40" i="3"/>
  <c r="H43" i="3" s="1"/>
  <c r="D40" i="3"/>
  <c r="C40" i="3"/>
  <c r="C43" i="3" s="1"/>
  <c r="J32" i="3"/>
  <c r="J40" i="3" s="1"/>
  <c r="J43" i="3" s="1"/>
  <c r="I32" i="3"/>
  <c r="H32" i="3"/>
  <c r="F32" i="3"/>
  <c r="F40" i="3" s="1"/>
  <c r="F43" i="3" s="1"/>
  <c r="E32" i="3"/>
  <c r="E40" i="3" s="1"/>
  <c r="E43" i="3" s="1"/>
  <c r="D32" i="3"/>
  <c r="C32" i="3"/>
  <c r="J22" i="3"/>
  <c r="F22" i="3"/>
  <c r="E22" i="3"/>
  <c r="J15" i="3"/>
  <c r="I15" i="3"/>
  <c r="I22" i="3" s="1"/>
  <c r="H15" i="3"/>
  <c r="H22" i="3" s="1"/>
  <c r="F15" i="3"/>
  <c r="E15" i="3"/>
  <c r="D15" i="3"/>
  <c r="D22" i="3" s="1"/>
  <c r="C15" i="3"/>
  <c r="C22" i="3" s="1"/>
  <c r="K40" i="2"/>
  <c r="I40" i="2"/>
  <c r="L39" i="2"/>
  <c r="G39" i="2"/>
  <c r="K36" i="2"/>
  <c r="J36" i="2"/>
  <c r="J41" i="2" s="1"/>
  <c r="I36" i="2"/>
  <c r="F36" i="2"/>
  <c r="E36" i="2"/>
  <c r="E41" i="2" s="1"/>
  <c r="D36" i="2"/>
  <c r="C36" i="2"/>
  <c r="L35" i="2"/>
  <c r="L36" i="2" s="1"/>
  <c r="G35" i="2"/>
  <c r="L34" i="2"/>
  <c r="G34" i="2"/>
  <c r="G36" i="2" s="1"/>
  <c r="L30" i="2"/>
  <c r="G30" i="2"/>
  <c r="L29" i="2"/>
  <c r="G29" i="2"/>
  <c r="L28" i="2"/>
  <c r="G28" i="2"/>
  <c r="K26" i="2"/>
  <c r="K31" i="2" s="1"/>
  <c r="K42" i="2" s="1"/>
  <c r="F26" i="2"/>
  <c r="F31" i="2" s="1"/>
  <c r="F38" i="2" s="1"/>
  <c r="F40" i="2" s="1"/>
  <c r="L25" i="2"/>
  <c r="K25" i="2"/>
  <c r="J25" i="2"/>
  <c r="I25" i="2"/>
  <c r="F25" i="2"/>
  <c r="E25" i="2"/>
  <c r="D25" i="2"/>
  <c r="C25" i="2"/>
  <c r="C26" i="2" s="1"/>
  <c r="C31" i="2" s="1"/>
  <c r="L24" i="2"/>
  <c r="G24" i="2"/>
  <c r="L23" i="2"/>
  <c r="G23" i="2"/>
  <c r="L22" i="2"/>
  <c r="G22" i="2"/>
  <c r="L21" i="2"/>
  <c r="G21" i="2"/>
  <c r="L20" i="2"/>
  <c r="G20" i="2"/>
  <c r="L19" i="2"/>
  <c r="G19" i="2"/>
  <c r="L18" i="2"/>
  <c r="G18" i="2"/>
  <c r="L17" i="2"/>
  <c r="G17" i="2"/>
  <c r="G25" i="2" s="1"/>
  <c r="K14" i="2"/>
  <c r="J14" i="2"/>
  <c r="J26" i="2" s="1"/>
  <c r="J31" i="2" s="1"/>
  <c r="J38" i="2" s="1"/>
  <c r="I14" i="2"/>
  <c r="I26" i="2" s="1"/>
  <c r="I31" i="2" s="1"/>
  <c r="I41" i="2" s="1"/>
  <c r="F14" i="2"/>
  <c r="E14" i="2"/>
  <c r="E26" i="2" s="1"/>
  <c r="E31" i="2" s="1"/>
  <c r="E38" i="2" s="1"/>
  <c r="E40" i="2" s="1"/>
  <c r="D14" i="2"/>
  <c r="D26" i="2" s="1"/>
  <c r="D31" i="2" s="1"/>
  <c r="C14" i="2"/>
  <c r="L13" i="2"/>
  <c r="G13" i="2"/>
  <c r="L12" i="2"/>
  <c r="G12" i="2"/>
  <c r="L11" i="2"/>
  <c r="G11" i="2"/>
  <c r="L10" i="2"/>
  <c r="G10" i="2"/>
  <c r="L9" i="2"/>
  <c r="G9" i="2"/>
  <c r="L8" i="2"/>
  <c r="L14" i="2" s="1"/>
  <c r="L26" i="2" s="1"/>
  <c r="L31" i="2" s="1"/>
  <c r="G8" i="2"/>
  <c r="G14" i="2" s="1"/>
  <c r="G26" i="2" s="1"/>
  <c r="G31" i="2" s="1"/>
  <c r="G38" i="2" s="1"/>
  <c r="G40" i="2" s="1"/>
  <c r="L18" i="8" l="1"/>
  <c r="G19" i="8"/>
  <c r="D38" i="2"/>
  <c r="D40" i="2" s="1"/>
  <c r="D41" i="2"/>
  <c r="K41" i="2"/>
  <c r="L41" i="2"/>
  <c r="F41" i="2"/>
  <c r="G38" i="9"/>
  <c r="L38" i="2"/>
  <c r="L40" i="2" s="1"/>
  <c r="L42" i="2" s="1"/>
  <c r="J40" i="2"/>
  <c r="I35" i="10"/>
  <c r="C38" i="2"/>
  <c r="C40" i="2" s="1"/>
  <c r="C41" i="2"/>
  <c r="G41" i="2"/>
  <c r="L25" i="11"/>
  <c r="L30" i="11" s="1"/>
  <c r="L20" i="7"/>
</calcChain>
</file>

<file path=xl/sharedStrings.xml><?xml version="1.0" encoding="utf-8"?>
<sst xmlns="http://schemas.openxmlformats.org/spreadsheetml/2006/main" count="589" uniqueCount="299">
  <si>
    <t>Third Quarter 2018</t>
  </si>
  <si>
    <t>Table of Contents:</t>
  </si>
  <si>
    <t>Statements of Income</t>
  </si>
  <si>
    <t>Guy Baber</t>
  </si>
  <si>
    <t>713/296-1892</t>
  </si>
  <si>
    <t>Balance Sheets</t>
  </si>
  <si>
    <t>gbaber@marathonoil.com</t>
  </si>
  <si>
    <t>Statements of Cash Flows</t>
  </si>
  <si>
    <t>Segment Income Summary</t>
  </si>
  <si>
    <t>John Reid</t>
  </si>
  <si>
    <t>713/296-4380</t>
  </si>
  <si>
    <t>United States E&amp;P Supplemental Financial Data</t>
  </si>
  <si>
    <t>jreid@marathonoil.com</t>
  </si>
  <si>
    <t>International E&amp;P Supplemental Financial Data</t>
  </si>
  <si>
    <t>Investor Relations</t>
  </si>
  <si>
    <t>Houston, TX  77056-2723</t>
  </si>
  <si>
    <t>Additional information regarding Investor Relations,</t>
  </si>
  <si>
    <t>Financial Highlights, and News Releases can be</t>
  </si>
  <si>
    <t>reviewed on our website at:  www.marathonoil.com</t>
  </si>
  <si>
    <t>Consolidated Statements of Income</t>
  </si>
  <si>
    <t>Marathon Oil Corporation</t>
  </si>
  <si>
    <t>1st Qtr</t>
  </si>
  <si>
    <t>2nd Qtr</t>
  </si>
  <si>
    <t>3rd Qtr</t>
  </si>
  <si>
    <t>4th Qtr</t>
  </si>
  <si>
    <t>Year</t>
  </si>
  <si>
    <t>(Dollars in millions except per share data)</t>
  </si>
  <si>
    <t/>
  </si>
  <si>
    <t>2017</t>
  </si>
  <si>
    <t>2018</t>
  </si>
  <si>
    <t>REVENUES AND OTHER INCOME:</t>
  </si>
  <si>
    <t>Revenues from contracts with customers (a)</t>
  </si>
  <si>
    <t>Net gain (loss) on commodity derivatives (a)</t>
  </si>
  <si>
    <t>Marketing revenues (a)</t>
  </si>
  <si>
    <t>Income from equity method investments</t>
  </si>
  <si>
    <t>Net gain (loss) on disposal of assets</t>
  </si>
  <si>
    <t>Other income (a)</t>
  </si>
  <si>
    <t>Total revenues and other income</t>
  </si>
  <si>
    <t>COSTS AND EXPENSES:</t>
  </si>
  <si>
    <t>Production (b)</t>
  </si>
  <si>
    <t>Marketing, including purchases from related parties (a)</t>
  </si>
  <si>
    <t>Shipping, handling and other operating</t>
  </si>
  <si>
    <t>Exploration</t>
  </si>
  <si>
    <t>Depreciation, depletion and amortization</t>
  </si>
  <si>
    <t>Impairments</t>
  </si>
  <si>
    <t>Taxes other than income</t>
  </si>
  <si>
    <t>General and administrative (b)</t>
  </si>
  <si>
    <t>Total costs and expenses</t>
  </si>
  <si>
    <t>Income (loss) from operations</t>
  </si>
  <si>
    <t>Net interest and other</t>
  </si>
  <si>
    <t>Loss on early extinguishment of debt</t>
  </si>
  <si>
    <t>Other net periodic benefit costs (b)</t>
  </si>
  <si>
    <t>Income (loss) from continuing operations before income taxes</t>
  </si>
  <si>
    <t>Estimated income tax provision (benefit)</t>
  </si>
  <si>
    <t>Current</t>
  </si>
  <si>
    <t>Deferred</t>
  </si>
  <si>
    <t>Total provision (benefit) for income taxes</t>
  </si>
  <si>
    <t>Income (loss) from continuing operations</t>
  </si>
  <si>
    <t>Income (loss) from discontinued operations (c)</t>
  </si>
  <si>
    <t>NET INCOME (LOSS)</t>
  </si>
  <si>
    <t>Effective tax rate on continuing operations</t>
  </si>
  <si>
    <t>Per common share data:</t>
  </si>
  <si>
    <t>Basic:</t>
  </si>
  <si>
    <t>Weighted average shares (millions)</t>
  </si>
  <si>
    <t>Diluted:</t>
  </si>
  <si>
    <t>Dividends paid per common share</t>
  </si>
  <si>
    <t>(a) Effective January 1, 2018, we adopted a new revenue recognition standard. Historical periods are unadjusted; reclassifications have been made to net gain (loss) on commodity derivatives to conform historical presentation to current presentation of revenue.</t>
  </si>
  <si>
    <t>(b) Historical periods reflect changes due to the adoption of the new pension accounting standard in the first quarter of 2018.</t>
  </si>
  <si>
    <t>(c) The sale of our Canadian business is reflected as discontinued operations in 2017.</t>
  </si>
  <si>
    <t>Consolidated Balance Sheets</t>
  </si>
  <si>
    <t>Mar. 31</t>
  </si>
  <si>
    <t>June 30</t>
  </si>
  <si>
    <t>Sept. 30</t>
  </si>
  <si>
    <t>Dec.31</t>
  </si>
  <si>
    <t>Sept 30</t>
  </si>
  <si>
    <t>(In millions)</t>
  </si>
  <si>
    <t>ASSETS</t>
  </si>
  <si>
    <t>Current assets:</t>
  </si>
  <si>
    <t>Cash and cash equivalents</t>
  </si>
  <si>
    <t>Receivables less allowance for doubtful accounts</t>
  </si>
  <si>
    <t>Notes receivable</t>
  </si>
  <si>
    <t>Inventories</t>
  </si>
  <si>
    <t>Other current assets</t>
  </si>
  <si>
    <t>Current assets held for sale (a)</t>
  </si>
  <si>
    <t>Total current assets</t>
  </si>
  <si>
    <t>Equity method investments</t>
  </si>
  <si>
    <t>Property, plant and equipment, net</t>
  </si>
  <si>
    <t>Goodwill</t>
  </si>
  <si>
    <t>Other noncurrent assets</t>
  </si>
  <si>
    <t>Noncurrent assets held for sale (a)</t>
  </si>
  <si>
    <t>Total assets</t>
  </si>
  <si>
    <t>LIABILITIES</t>
  </si>
  <si>
    <t>Current liabilities:</t>
  </si>
  <si>
    <t>Accounts payable</t>
  </si>
  <si>
    <t>Payroll and benefits payable</t>
  </si>
  <si>
    <t>Accrued taxes</t>
  </si>
  <si>
    <t>Long-term debt due within one year</t>
  </si>
  <si>
    <t>Other current liabilities</t>
  </si>
  <si>
    <t>Current liabilities held for sale (a)</t>
  </si>
  <si>
    <t>Total current liabilities</t>
  </si>
  <si>
    <t>Long-term debt</t>
  </si>
  <si>
    <t>Deferred tax liabilities</t>
  </si>
  <si>
    <t>Defined benefit postretirement plan obligations</t>
  </si>
  <si>
    <t>Asset retirement obligations</t>
  </si>
  <si>
    <t>Deferred credits and other liabilities</t>
  </si>
  <si>
    <t>Noncurrent liabilities held for sale (a)</t>
  </si>
  <si>
    <t>Total liabilities</t>
  </si>
  <si>
    <t>TOTAL STOCKHOLDERS' EQUITY</t>
  </si>
  <si>
    <t>TOTAL LIABILITIES AND STOCKHOLDERS' EQUITY</t>
  </si>
  <si>
    <t>Common stock issued</t>
  </si>
  <si>
    <t>Common stock held in treasury</t>
  </si>
  <si>
    <t>Net shares outstanding at balance sheet date</t>
  </si>
  <si>
    <t>(a) The Company closed on its sale of the Canadian oil sands business in second quarter 2017. Assets and liabilities of our Canadian business are presented as held for sale in the historical consolidated balance sheets for March 31, 2017.</t>
  </si>
  <si>
    <t>Consolidated Statements of Cash Flows (YTD)</t>
  </si>
  <si>
    <t>Mar.31</t>
  </si>
  <si>
    <t>Dec. 31</t>
  </si>
  <si>
    <t>Sept.</t>
  </si>
  <si>
    <t>OPERATING ACTIVITIES:</t>
  </si>
  <si>
    <t>Net income (loss)</t>
  </si>
  <si>
    <t>Adjustments to reconcile to net cash provided by operating activities:</t>
  </si>
  <si>
    <t>Discontinued operations (a)</t>
  </si>
  <si>
    <t>Exploratory dry well costs and unproved property impairments</t>
  </si>
  <si>
    <t>Net (gain) loss on disposal of assets</t>
  </si>
  <si>
    <t>Deferred income taxes</t>
  </si>
  <si>
    <t>Net (gain) loss on derivative instruments</t>
  </si>
  <si>
    <t>Net settlement of derivative instruments</t>
  </si>
  <si>
    <t>Pension and other postretirement benefits, net</t>
  </si>
  <si>
    <t>Stock based compensation</t>
  </si>
  <si>
    <t>Equity method investments, net</t>
  </si>
  <si>
    <t>Changes in:</t>
  </si>
  <si>
    <t>Current receivables</t>
  </si>
  <si>
    <t>Current accounts payable and accrued liabilities</t>
  </si>
  <si>
    <t>All other operating, net</t>
  </si>
  <si>
    <t>Net cash provided by operating activities from continuing operations</t>
  </si>
  <si>
    <t>INVESTING ACTIVITIES:</t>
  </si>
  <si>
    <t>Additions to property, plant and equipment</t>
  </si>
  <si>
    <t>Additions to other assets</t>
  </si>
  <si>
    <t>Acquisitions, net of cash acquired</t>
  </si>
  <si>
    <t>Deposits for acquisition</t>
  </si>
  <si>
    <t>Disposal of assets, net of cash transferred to buyer</t>
  </si>
  <si>
    <t>Equity method investments - return of capital</t>
  </si>
  <si>
    <t>All other investing, net</t>
  </si>
  <si>
    <t>Net cash provided by (used in) investing activities from continuing operations</t>
  </si>
  <si>
    <t>FINANCING ACTIVITIES:</t>
  </si>
  <si>
    <t>Borrowings</t>
  </si>
  <si>
    <t>Debt repayments</t>
  </si>
  <si>
    <t>Debt extinguishment costs</t>
  </si>
  <si>
    <t>Purchases of common stock</t>
  </si>
  <si>
    <t>Dividends paid</t>
  </si>
  <si>
    <t>All other financing, net</t>
  </si>
  <si>
    <t>Net cash used in financing activities</t>
  </si>
  <si>
    <t>CASH FLOW FROM DISCONTINUED OPERATIONS: (a)</t>
  </si>
  <si>
    <t>Operating activities</t>
  </si>
  <si>
    <t>Investing activities</t>
  </si>
  <si>
    <t>Changes in cash included in current assets held for sale</t>
  </si>
  <si>
    <t>Net increase (decrease) in cash and cash equivalents from discontinued operations</t>
  </si>
  <si>
    <t>Effect of exchange rate on cash and cash equivalents</t>
  </si>
  <si>
    <t>Net increase (decrease) in cash and cash equivalents</t>
  </si>
  <si>
    <t>Cash and cash equivalents at beginning of period</t>
  </si>
  <si>
    <t>Cash and cash equivalents at end of period</t>
  </si>
  <si>
    <t>(a) The sale of our Canadian business is reflected as discontinued operations in 2017.</t>
  </si>
  <si>
    <t>(Dollars in millions)</t>
  </si>
  <si>
    <t>Segment income (loss) before taxes</t>
  </si>
  <si>
    <t>United States E&amp;P</t>
  </si>
  <si>
    <t>International E&amp;P</t>
  </si>
  <si>
    <t>Not allocated to segments - Corporate items</t>
  </si>
  <si>
    <t>Other net periodic benefit costs (a)</t>
  </si>
  <si>
    <t>General and administrative (a)</t>
  </si>
  <si>
    <t>Other income and costs</t>
  </si>
  <si>
    <t>Items not allocated to segments, before income taxes:</t>
  </si>
  <si>
    <t>Net gain (loss) on dispositions</t>
  </si>
  <si>
    <t>Proved property impairments</t>
  </si>
  <si>
    <t>Exploratory dry well costs, unproved property impairments and other</t>
  </si>
  <si>
    <t>Pension settlement</t>
  </si>
  <si>
    <t>Unrealized gain (loss) on derivative instruments</t>
  </si>
  <si>
    <t>Reduction of U.K. ARO estimated costs</t>
  </si>
  <si>
    <t>Other</t>
  </si>
  <si>
    <t>(a) Historical periods reflect changes due to the adoption of the new pension accounting standard in the first quarter of 2018.</t>
  </si>
  <si>
    <t>(Dollars in millions except per BOE statistics)</t>
  </si>
  <si>
    <t>Revenues from contracts with customers</t>
  </si>
  <si>
    <t>Costs and Expenses:</t>
  </si>
  <si>
    <t>Production</t>
  </si>
  <si>
    <t>DD&amp;A</t>
  </si>
  <si>
    <t>General and administrative</t>
  </si>
  <si>
    <t>Income (loss) before taxes</t>
  </si>
  <si>
    <t>Income tax provision (benefit)</t>
  </si>
  <si>
    <t>Segment income (loss)</t>
  </si>
  <si>
    <t>Effective tax rate</t>
  </si>
  <si>
    <t>Capital expenditures (a)</t>
  </si>
  <si>
    <t>Net sales volumes (mboed)</t>
  </si>
  <si>
    <t>Costs and Expenses per BOE (b)</t>
  </si>
  <si>
    <t>United States E&amp;P income (loss) per BOE</t>
  </si>
  <si>
    <t>(a)  Includes accruals.</t>
  </si>
  <si>
    <t>(b)  Costs and expenses per BOE are based upon volumes sold.</t>
  </si>
  <si>
    <t>Segment income</t>
  </si>
  <si>
    <t>Capital expenditures(a)</t>
  </si>
  <si>
    <t>Costs and Expenses per BOE, from Operations (b)</t>
  </si>
  <si>
    <t>Production (c)</t>
  </si>
  <si>
    <t>General and administrative (c)</t>
  </si>
  <si>
    <t>International E&amp;P income per BOE</t>
  </si>
  <si>
    <t>Equatorial Guinea</t>
  </si>
  <si>
    <t>EG - Income from equity method investments</t>
  </si>
  <si>
    <t>EG - Net income excl. equity method investments</t>
  </si>
  <si>
    <t>EG Total Net Income</t>
  </si>
  <si>
    <t>(a)  Includes accruals.</t>
  </si>
  <si>
    <t>(c)  Historical periods reflect changes due to the adoption of the new pension accounting standard in the first quarter of 2018.</t>
  </si>
  <si>
    <t>(d)  See "Non-GAAP Reconciliations".</t>
  </si>
  <si>
    <t>Non-GAAP Reconciliations</t>
  </si>
  <si>
    <t>Net income (loss) from continuing operations</t>
  </si>
  <si>
    <t>Adjustments for special items (pre-tax):</t>
  </si>
  <si>
    <t>Unrealized (gain) loss on derivative instruments</t>
  </si>
  <si>
    <t>Other</t>
  </si>
  <si>
    <t>Provision (benefit) for income taxes related to special items from continuing operations</t>
  </si>
  <si>
    <t>Valuation allowance</t>
  </si>
  <si>
    <t>Adjustments for special items from continuing operations</t>
  </si>
  <si>
    <t>Adjusted net income (loss) from continuing operations (a)</t>
  </si>
  <si>
    <t>Adjustments for special items from continuing operations (pre-tax):</t>
  </si>
  <si>
    <t>Net (gain) loss on dispositions</t>
  </si>
  <si>
    <t>Adjustments for special items from discontinued operations (pre-tax):</t>
  </si>
  <si>
    <t>Canadian oil sands business impairment (b)</t>
  </si>
  <si>
    <t>Net (gain) loss on disposal of assets (b)</t>
  </si>
  <si>
    <t>Provision (benefit) for income taxes related to special items from discontinued operations (b)</t>
  </si>
  <si>
    <t>Adjusted net income (loss) (a)</t>
  </si>
  <si>
    <r>
      <rPr>
        <b/>
        <sz val="13"/>
        <color rgb="FF000000"/>
        <rFont val="Arial"/>
        <family val="2"/>
      </rPr>
      <t>Per common share data:</t>
    </r>
  </si>
  <si>
    <r>
      <rPr>
        <b/>
        <sz val="13"/>
        <color rgb="FF000000"/>
        <rFont val="Arial"/>
        <family val="2"/>
      </rPr>
      <t>Diluted:</t>
    </r>
  </si>
  <si>
    <r>
      <rPr>
        <sz val="13"/>
        <color rgb="FF000000"/>
        <rFont val="Arial"/>
        <family val="2"/>
      </rPr>
      <t>Adjusted net income (loss) from continuing operations (a)</t>
    </r>
  </si>
  <si>
    <t>Adjusted net income (loss) from continuing operations per share (a)</t>
  </si>
  <si>
    <r>
      <rPr>
        <sz val="13"/>
        <color rgb="FF000000"/>
        <rFont val="Arial"/>
        <family val="2"/>
      </rPr>
      <t>Adjusted net income (loss) (a)</t>
    </r>
  </si>
  <si>
    <t>Adjusted net income (loss) per share (a)</t>
  </si>
  <si>
    <t>(a) Non-GAAP financial measure.</t>
  </si>
  <si>
    <t>(b) The Company closed on its sale of the Canadian oil sands business in second quarter 2017. The Canadian oil sands business is reflected as discontinued operations in all historical periods presented.</t>
  </si>
  <si>
    <t>1st Qtr 2018</t>
  </si>
  <si>
    <t>2nd Qtr 2018</t>
  </si>
  <si>
    <t>3rd Qtr 2018</t>
  </si>
  <si>
    <t>Year 2018</t>
  </si>
  <si>
    <t>Cash additions to Property, Plant, and Equipment</t>
  </si>
  <si>
    <t>Minus: Working Capital associated with PPE</t>
  </si>
  <si>
    <t>Property, Plant and Equipment Additions</t>
  </si>
  <si>
    <t>Dev Cap Expenditures</t>
  </si>
  <si>
    <t>REx Cap Expenditures</t>
  </si>
  <si>
    <t>Additions to other assets and acquisitions</t>
  </si>
  <si>
    <t>M&amp;S Inventory</t>
  </si>
  <si>
    <t>Exploration costs other than well costs</t>
  </si>
  <si>
    <t>Total Development and REx Capital Expenditures</t>
  </si>
  <si>
    <t>Organic Free Cash Flow</t>
  </si>
  <si>
    <t>Net cash flow provided by operating activities</t>
  </si>
  <si>
    <t>Less: Changes in working capital</t>
  </si>
  <si>
    <t>Less: Exploration costs other than well costs</t>
  </si>
  <si>
    <t>Add: Development capital expenditures</t>
  </si>
  <si>
    <t>Add: Dividends</t>
  </si>
  <si>
    <t>Add: EG LNG return of capital &amp; other</t>
  </si>
  <si>
    <t>Organic Free Cash Flow (a)</t>
  </si>
  <si>
    <t>Less:</t>
  </si>
  <si>
    <t>Acquisitions, net of cash acquired (b)</t>
  </si>
  <si>
    <t>Disposal of assets, net of cash transferred to buyer</t>
  </si>
  <si>
    <t>Share Buy-back</t>
  </si>
  <si>
    <t>REx Capital Expenditures</t>
  </si>
  <si>
    <t>Total Working Capital</t>
  </si>
  <si>
    <t>Cash and cash equivalents at end of period before Acquisitions/Dispositions, REx CAPEX, Financing, and Working Capital (a)</t>
  </si>
  <si>
    <t>(b) Third quarter 2018 includes $105 million of leases acquired from the Bureau of Land Management, which are included in the additions to other assets line item on the consolidated statement of cash flows.</t>
  </si>
  <si>
    <t>Cash Flows (YTD)</t>
  </si>
  <si>
    <t>Changes in:</t>
  </si>
  <si>
    <t>Current accounts payable and accrued expenses</t>
  </si>
  <si>
    <t>Total changes in working capital</t>
  </si>
  <si>
    <t>U.K. Tax Payment</t>
  </si>
  <si>
    <t>Net cash provided by operating activities from continuing operations before changes in working capital and the U.K. tax payment (a)</t>
  </si>
  <si>
    <t>Equatorial Guinea EBITDAX</t>
  </si>
  <si>
    <t>All Other International E&amp;P Segment Income</t>
  </si>
  <si>
    <t>Total International E&amp;P Segment Income</t>
  </si>
  <si>
    <t>+ Depreciation, Depletion and Amortization</t>
  </si>
  <si>
    <t>+Tax</t>
  </si>
  <si>
    <t>+Exploration</t>
  </si>
  <si>
    <t>+Net interest</t>
  </si>
  <si>
    <t>EG Net Income before DD&amp;A, Tax, and Exploration (EBITDAX) (a)</t>
  </si>
  <si>
    <r>
      <rPr>
        <sz val="13"/>
        <color rgb="FF000000"/>
        <rFont val="Arial"/>
        <family val="2"/>
      </rPr>
      <t>3rd Qtr</t>
    </r>
  </si>
  <si>
    <t>Total Company provision (benefit) for income taxes from continuing operations</t>
  </si>
  <si>
    <t>Minus: Segment provision (benefit) for income taxes</t>
  </si>
  <si>
    <t>Minus: Provision (benefit) for income taxes related to special items from continuing operations</t>
  </si>
  <si>
    <t>Minus: Valuation Allowance (special item)</t>
  </si>
  <si>
    <t>Provision (benefit) for income taxes not allocated to segments excluding impacts of special items (a)</t>
  </si>
  <si>
    <r>
      <rPr>
        <sz val="13"/>
        <color rgb="FF000000"/>
        <rFont val="Arial"/>
        <family val="2"/>
      </rPr>
      <t>1st Qtr</t>
    </r>
  </si>
  <si>
    <r>
      <rPr>
        <sz val="13"/>
        <color rgb="FF000000"/>
        <rFont val="Arial"/>
        <family val="2"/>
      </rPr>
      <t>2nd Qtr</t>
    </r>
  </si>
  <si>
    <r>
      <rPr>
        <sz val="13"/>
        <color rgb="FF000000"/>
        <rFont val="Arial"/>
        <family val="2"/>
      </rPr>
      <t>3rd Qtr</t>
    </r>
  </si>
  <si>
    <r>
      <rPr>
        <sz val="13"/>
        <color rgb="FF000000"/>
        <rFont val="Arial"/>
        <family val="2"/>
      </rPr>
      <t>4th Qtr</t>
    </r>
  </si>
  <si>
    <r>
      <rPr>
        <sz val="13"/>
        <color rgb="FF000000"/>
        <rFont val="Arial"/>
        <family val="2"/>
      </rPr>
      <t>Year</t>
    </r>
  </si>
  <si>
    <r>
      <rPr>
        <sz val="13"/>
        <color rgb="FF000000"/>
        <rFont val="Arial"/>
        <family val="2"/>
      </rPr>
      <t>3rd Qtr</t>
    </r>
  </si>
  <si>
    <t>Consolidated effective tax expense (benefit) rate on continuing operations</t>
  </si>
  <si>
    <t>Adjustments to consolidated effective tax rate:</t>
  </si>
  <si>
    <t>Impact of Libyan operations (b)</t>
  </si>
  <si>
    <t>Valuation Allowance</t>
  </si>
  <si>
    <t>—%</t>
  </si>
  <si>
    <t>Consolidated effective tax expense (benefit) rate on continuing operations rate excluding Libya and valuation allowance (a)</t>
  </si>
  <si>
    <t>(a) Non-GAAP financial measure.</t>
  </si>
  <si>
    <t>(b)  The Company closed on the sale of its Libya subsidiary in first quarter of 2018.</t>
  </si>
  <si>
    <t>5555 San Felipe Street</t>
  </si>
  <si>
    <t>8 - 10</t>
  </si>
  <si>
    <t xml:space="preserve">Non-GAAP Reconciliations </t>
  </si>
  <si>
    <t>EG Net Income before DD&amp;A, Tax, and Exploration (EBITDAX) (d)</t>
  </si>
  <si>
    <r>
      <rPr>
        <sz val="13"/>
        <color rgb="FF000000"/>
        <rFont val="Arial"/>
        <family val="2"/>
      </rPr>
      <t>Weighted average shares (millions)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</si>
</sst>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0_);_(\(#,##0\);_(&quot;—&quot;_);_(@_)"/>
    <numFmt numFmtId="165" formatCode="mmmm\ d\,\ yyyy"/>
    <numFmt numFmtId="166" formatCode="_(&quot;$&quot;* #,##0,,_)_%;_(&quot;$&quot;* \(#,##0,,\)_%;_(&quot;$&quot;* &quot;—&quot;_);_(@_)"/>
    <numFmt numFmtId="167" formatCode="_(#,##0,,_)_%;_(\(#,##0,,\)_%;_(&quot;—&quot;_);_(@_)"/>
    <numFmt numFmtId="168" formatCode="#,##0_)%;\(#,##0\)%;&quot;—&quot;\%;_(@_)"/>
    <numFmt numFmtId="169" formatCode="_(&quot;$&quot;* #,##0_)_%;_(&quot;$&quot;* \(#,##0\)_%;_(&quot;$&quot;* &quot;—&quot;_);_(@_)"/>
    <numFmt numFmtId="170" formatCode="_(&quot;$&quot;* #,##0.00_)_%;_(&quot;$&quot;* \(#,##0.00\)_%;_(&quot;$&quot;* &quot;—&quot;_);_(@_)"/>
    <numFmt numFmtId="171" formatCode="_(&quot;$&quot;* #,##0.##########_)_%;_(&quot;$&quot;* \(#,##0.##########\)_%;_(&quot;$&quot;* &quot;—&quot;_);_(@_)"/>
    <numFmt numFmtId="172" formatCode="_(#,##0.00_);_(\(#,##0.00\);_(&quot;—&quot;_);_(@_)"/>
    <numFmt numFmtId="173" formatCode="_(#,##0.00_)_%;_(\(#,##0.00\)_%;_(&quot;—&quot;_);_(@_)"/>
    <numFmt numFmtId="174" formatCode="_(&quot;$&quot;* #,##0_);_(&quot;$&quot;* \(#,##0\);_(&quot;$&quot;* &quot;—&quot;_);_(@_)"/>
    <numFmt numFmtId="175" formatCode="0;\-0;0;_(@_)"/>
  </numFmts>
  <fonts count="40" x14ac:knownFonts="1">
    <font>
      <sz val="10"/>
      <color rgb="FF000000"/>
      <name val="Times New Roman"/>
    </font>
    <font>
      <b/>
      <sz val="12"/>
      <color rgb="FF000000"/>
      <name val="Arial"/>
      <family val="2"/>
    </font>
    <font>
      <b/>
      <sz val="10"/>
      <color rgb="FF000000"/>
      <name val="Arial"/>
      <family val="2"/>
    </font>
    <font>
      <b/>
      <sz val="14"/>
      <color rgb="FF000000"/>
      <name val="Arial"/>
      <family val="2"/>
    </font>
    <font>
      <sz val="10"/>
      <color rgb="FF000000"/>
      <name val="Times New Roman"/>
      <family val="1"/>
    </font>
    <font>
      <b/>
      <sz val="22"/>
      <color rgb="FF000000"/>
      <name val="Arial"/>
      <family val="2"/>
    </font>
    <font>
      <b/>
      <u/>
      <sz val="12"/>
      <color rgb="FF000000"/>
      <name val="Arial"/>
      <family val="2"/>
    </font>
    <font>
      <b/>
      <u/>
      <sz val="10"/>
      <color rgb="FF0000FF"/>
      <name val="Arial"/>
      <family val="2"/>
    </font>
    <font>
      <b/>
      <sz val="14"/>
      <color rgb="FF0000FF"/>
      <name val="Arial"/>
      <family val="2"/>
    </font>
    <font>
      <b/>
      <u/>
      <sz val="10"/>
      <color rgb="FF0000FF"/>
      <name val="Arial"/>
      <family val="2"/>
    </font>
    <font>
      <b/>
      <sz val="12"/>
      <color rgb="FF000000"/>
      <name val="Arial"/>
      <family val="2"/>
    </font>
    <font>
      <b/>
      <sz val="15"/>
      <color rgb="FF000000"/>
      <name val="Arial"/>
      <family val="2"/>
    </font>
    <font>
      <b/>
      <sz val="15"/>
      <color rgb="FF000000"/>
      <name val="Times New Roman"/>
      <family val="1"/>
    </font>
    <font>
      <sz val="10"/>
      <color rgb="FF000000"/>
      <name val="Arial"/>
      <family val="2"/>
    </font>
    <font>
      <sz val="13"/>
      <color rgb="FF000000"/>
      <name val="Arial"/>
      <family val="2"/>
    </font>
    <font>
      <b/>
      <i/>
      <sz val="13"/>
      <color rgb="FF000000"/>
      <name val="Arial"/>
      <family val="2"/>
    </font>
    <font>
      <sz val="10"/>
      <color rgb="FFFF0000"/>
      <name val="Arial"/>
      <family val="2"/>
    </font>
    <font>
      <b/>
      <sz val="13"/>
      <color rgb="FF000000"/>
      <name val="Arial"/>
      <family val="2"/>
    </font>
    <font>
      <sz val="13"/>
      <color rgb="FF000000"/>
      <name val="Arial"/>
      <family val="2"/>
    </font>
    <font>
      <sz val="10"/>
      <color rgb="FFEE2724"/>
      <name val="Arial"/>
      <family val="2"/>
    </font>
    <font>
      <i/>
      <sz val="13"/>
      <color rgb="FF000000"/>
      <name val="Arial"/>
      <family val="2"/>
    </font>
    <font>
      <i/>
      <sz val="10"/>
      <color rgb="FF000000"/>
      <name val="Arial"/>
      <family val="2"/>
    </font>
    <font>
      <i/>
      <sz val="10"/>
      <color rgb="FFFF0000"/>
      <name val="Arial"/>
      <family val="2"/>
    </font>
    <font>
      <i/>
      <sz val="10"/>
      <color rgb="FFEE2724"/>
      <name val="Arial"/>
      <family val="2"/>
    </font>
    <font>
      <b/>
      <sz val="13"/>
      <color rgb="FF000000"/>
      <name val="Arial"/>
      <family val="2"/>
    </font>
    <font>
      <i/>
      <sz val="13"/>
      <color rgb="FF000000"/>
      <name val="Arial"/>
      <family val="2"/>
    </font>
    <font>
      <sz val="10"/>
      <color rgb="FFFF0000"/>
      <name val="Arial"/>
      <family val="2"/>
    </font>
    <font>
      <sz val="13"/>
      <color rgb="FF000000"/>
      <name val="Times New Roman"/>
      <family val="1"/>
    </font>
    <font>
      <sz val="13"/>
      <color rgb="FFEE2724"/>
      <name val="Arial"/>
      <family val="2"/>
    </font>
    <font>
      <sz val="13"/>
      <color rgb="FFFF0000"/>
      <name val="Arial"/>
      <family val="2"/>
    </font>
    <font>
      <b/>
      <i/>
      <sz val="10"/>
      <color rgb="FF000000"/>
      <name val="Arial"/>
      <family val="2"/>
    </font>
    <font>
      <b/>
      <sz val="13"/>
      <color rgb="FF000000"/>
      <name val="Times New Roman"/>
      <family val="1"/>
    </font>
    <font>
      <b/>
      <sz val="13"/>
      <color rgb="FFFF0000"/>
      <name val="Arial"/>
      <family val="2"/>
    </font>
    <font>
      <sz val="9"/>
      <color rgb="FF000000"/>
      <name val="Arial"/>
      <family val="2"/>
    </font>
    <font>
      <b/>
      <u/>
      <sz val="10"/>
      <color rgb="FF0000FF"/>
      <name val="Arial"/>
      <family val="2"/>
    </font>
    <font>
      <b/>
      <sz val="12"/>
      <color rgb="FF000000"/>
      <name val="Arial"/>
      <family val="2"/>
    </font>
    <font>
      <b/>
      <sz val="13"/>
      <color rgb="FF000000"/>
      <name val="Arial"/>
      <family val="2"/>
    </font>
    <font>
      <sz val="10"/>
      <color rgb="FF000000"/>
      <name val="Arial"/>
      <family val="2"/>
    </font>
    <font>
      <sz val="13"/>
      <color rgb="FF000000"/>
      <name val="Arial"/>
      <family val="2"/>
    </font>
    <font>
      <sz val="10"/>
      <color rgb="FF000000"/>
      <name val="Times New Roman"/>
      <family val="1"/>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1">
    <xf numFmtId="0" fontId="0" fillId="0" borderId="0"/>
  </cellStyleXfs>
  <cellXfs count="399">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6" fillId="0" borderId="0" xfId="0" applyFont="1" applyAlignment="1">
      <alignment wrapText="1"/>
    </xf>
    <xf numFmtId="0" fontId="1" fillId="0" borderId="0" xfId="0" applyFont="1" applyAlignment="1">
      <alignment wrapText="1"/>
    </xf>
    <xf numFmtId="164" fontId="7" fillId="0" borderId="0" xfId="0" applyNumberFormat="1" applyFont="1" applyAlignment="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xf numFmtId="164" fontId="9" fillId="0" borderId="0" xfId="0" applyNumberFormat="1" applyFont="1" applyAlignment="1">
      <alignment horizontal="left"/>
    </xf>
    <xf numFmtId="165" fontId="10" fillId="0" borderId="0" xfId="0" applyNumberFormat="1" applyFont="1" applyAlignment="1">
      <alignment horizontal="left"/>
    </xf>
    <xf numFmtId="0" fontId="11" fillId="0" borderId="0" xfId="0" applyFont="1" applyAlignment="1">
      <alignment horizontal="center"/>
    </xf>
    <xf numFmtId="0" fontId="4"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xf>
    <xf numFmtId="0" fontId="13" fillId="0" borderId="1" xfId="0" applyFont="1" applyBorder="1" applyAlignment="1">
      <alignment horizontal="left"/>
    </xf>
    <xf numFmtId="0" fontId="14" fillId="0" borderId="2" xfId="0" applyFont="1" applyBorder="1" applyAlignment="1">
      <alignment horizontal="center" wrapText="1"/>
    </xf>
    <xf numFmtId="0" fontId="14" fillId="0" borderId="1" xfId="0" applyFont="1" applyBorder="1" applyAlignment="1">
      <alignment horizontal="center" wrapText="1"/>
    </xf>
    <xf numFmtId="0" fontId="14" fillId="0" borderId="0" xfId="0" applyFont="1" applyAlignment="1">
      <alignment horizontal="center"/>
    </xf>
    <xf numFmtId="0" fontId="14" fillId="0" borderId="3" xfId="0" applyFont="1" applyBorder="1" applyAlignment="1">
      <alignment horizontal="center" wrapText="1"/>
    </xf>
    <xf numFmtId="0" fontId="15" fillId="0" borderId="4" xfId="0" applyFont="1" applyBorder="1" applyAlignment="1">
      <alignment wrapText="1"/>
    </xf>
    <xf numFmtId="0" fontId="13" fillId="0" borderId="0" xfId="0" applyFont="1" applyAlignment="1">
      <alignment horizontal="left"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0" xfId="0" applyFont="1" applyAlignment="1">
      <alignment horizontal="center" wrapText="1"/>
    </xf>
    <xf numFmtId="0" fontId="14" fillId="0" borderId="7" xfId="0" applyFont="1" applyBorder="1" applyAlignment="1">
      <alignment horizontal="center" wrapText="1"/>
    </xf>
    <xf numFmtId="0" fontId="13" fillId="0" borderId="4" xfId="0" applyFont="1" applyBorder="1" applyAlignment="1">
      <alignment horizontal="left"/>
    </xf>
    <xf numFmtId="0" fontId="13" fillId="0" borderId="8" xfId="0" applyFont="1" applyBorder="1" applyAlignment="1">
      <alignment horizontal="left"/>
    </xf>
    <xf numFmtId="0" fontId="16" fillId="0" borderId="4" xfId="0" applyFont="1" applyBorder="1" applyAlignment="1">
      <alignment horizontal="left"/>
    </xf>
    <xf numFmtId="0" fontId="13" fillId="0" borderId="9" xfId="0" applyFont="1" applyBorder="1" applyAlignment="1">
      <alignment horizontal="left"/>
    </xf>
    <xf numFmtId="0" fontId="17" fillId="0" borderId="4" xfId="0" applyFont="1" applyBorder="1" applyAlignment="1">
      <alignment wrapText="1"/>
    </xf>
    <xf numFmtId="0" fontId="14" fillId="0" borderId="4" xfId="0" applyFont="1" applyBorder="1" applyAlignment="1">
      <alignment wrapText="1" indent="1"/>
    </xf>
    <xf numFmtId="166" fontId="18" fillId="0" borderId="8" xfId="0" applyNumberFormat="1" applyFont="1" applyBorder="1" applyAlignment="1"/>
    <xf numFmtId="166" fontId="18" fillId="0" borderId="4" xfId="0" applyNumberFormat="1" applyFont="1" applyBorder="1" applyAlignment="1"/>
    <xf numFmtId="166" fontId="14" fillId="0" borderId="0" xfId="0" applyNumberFormat="1" applyFont="1" applyAlignment="1"/>
    <xf numFmtId="166" fontId="18" fillId="0" borderId="9" xfId="0" applyNumberFormat="1" applyFont="1" applyBorder="1" applyAlignment="1"/>
    <xf numFmtId="167" fontId="18" fillId="0" borderId="8" xfId="0" applyNumberFormat="1" applyFont="1" applyBorder="1" applyAlignment="1"/>
    <xf numFmtId="167" fontId="18" fillId="0" borderId="4" xfId="0" applyNumberFormat="1" applyFont="1" applyBorder="1" applyAlignment="1"/>
    <xf numFmtId="167" fontId="14" fillId="0" borderId="0" xfId="0" applyNumberFormat="1" applyFont="1" applyAlignment="1"/>
    <xf numFmtId="167" fontId="18" fillId="0" borderId="9" xfId="0" applyNumberFormat="1" applyFont="1" applyBorder="1" applyAlignment="1"/>
    <xf numFmtId="167" fontId="18" fillId="0" borderId="6" xfId="0" applyNumberFormat="1" applyFont="1" applyBorder="1" applyAlignment="1"/>
    <xf numFmtId="167" fontId="18" fillId="0" borderId="7" xfId="0" applyNumberFormat="1" applyFont="1" applyBorder="1" applyAlignment="1"/>
    <xf numFmtId="0" fontId="14" fillId="0" borderId="4" xfId="0" applyFont="1" applyBorder="1" applyAlignment="1">
      <alignment wrapText="1" indent="2"/>
    </xf>
    <xf numFmtId="166" fontId="18" fillId="0" borderId="2" xfId="0" applyNumberFormat="1" applyFont="1" applyBorder="1" applyAlignment="1"/>
    <xf numFmtId="166" fontId="18" fillId="0" borderId="1" xfId="0" applyNumberFormat="1" applyFont="1" applyBorder="1" applyAlignment="1"/>
    <xf numFmtId="0" fontId="14" fillId="0" borderId="4" xfId="0" applyFont="1" applyBorder="1" applyAlignment="1">
      <alignment horizontal="left"/>
    </xf>
    <xf numFmtId="167" fontId="13" fillId="0" borderId="8" xfId="0" applyNumberFormat="1" applyFont="1" applyBorder="1" applyAlignment="1">
      <alignment horizontal="left"/>
    </xf>
    <xf numFmtId="167" fontId="13" fillId="0" borderId="4" xfId="0" applyNumberFormat="1" applyFont="1" applyBorder="1" applyAlignment="1">
      <alignment horizontal="left"/>
    </xf>
    <xf numFmtId="167" fontId="13" fillId="0" borderId="0" xfId="0" applyNumberFormat="1" applyFont="1" applyAlignment="1">
      <alignment horizontal="left"/>
    </xf>
    <xf numFmtId="167" fontId="16" fillId="0" borderId="4" xfId="0" applyNumberFormat="1" applyFont="1" applyBorder="1" applyAlignment="1">
      <alignment horizontal="left"/>
    </xf>
    <xf numFmtId="167" fontId="19" fillId="0" borderId="9" xfId="0" applyNumberFormat="1" applyFont="1" applyBorder="1" applyAlignment="1">
      <alignment horizontal="left"/>
    </xf>
    <xf numFmtId="167" fontId="18" fillId="0" borderId="5" xfId="0" applyNumberFormat="1" applyFont="1" applyBorder="1" applyAlignment="1"/>
    <xf numFmtId="167" fontId="18" fillId="0" borderId="10" xfId="0" applyNumberFormat="1" applyFont="1" applyBorder="1" applyAlignment="1"/>
    <xf numFmtId="167" fontId="18" fillId="0" borderId="2" xfId="0" applyNumberFormat="1" applyFont="1" applyBorder="1" applyAlignment="1"/>
    <xf numFmtId="167" fontId="18" fillId="0" borderId="1" xfId="0" applyNumberFormat="1" applyFont="1" applyBorder="1" applyAlignment="1"/>
    <xf numFmtId="0" fontId="14" fillId="0" borderId="4" xfId="0" applyFont="1" applyBorder="1" applyAlignment="1">
      <alignment wrapText="1"/>
    </xf>
    <xf numFmtId="167" fontId="18" fillId="0" borderId="3" xfId="0" applyNumberFormat="1" applyFont="1" applyBorder="1" applyAlignment="1"/>
    <xf numFmtId="0" fontId="20" fillId="0" borderId="4" xfId="0" applyFont="1" applyBorder="1" applyAlignment="1">
      <alignment horizontal="left" indent="3"/>
    </xf>
    <xf numFmtId="168" fontId="21" fillId="0" borderId="4" xfId="0" applyNumberFormat="1" applyFont="1" applyBorder="1" applyAlignment="1">
      <alignment horizontal="left"/>
    </xf>
    <xf numFmtId="168" fontId="21" fillId="0" borderId="9" xfId="0" applyNumberFormat="1" applyFont="1" applyBorder="1" applyAlignment="1">
      <alignment horizontal="left"/>
    </xf>
    <xf numFmtId="168" fontId="21" fillId="0" borderId="0" xfId="0" applyNumberFormat="1" applyFont="1" applyAlignment="1">
      <alignment horizontal="left"/>
    </xf>
    <xf numFmtId="168" fontId="22" fillId="0" borderId="4" xfId="0" applyNumberFormat="1" applyFont="1" applyBorder="1" applyAlignment="1">
      <alignment horizontal="left"/>
    </xf>
    <xf numFmtId="167" fontId="13" fillId="0" borderId="9" xfId="0" applyNumberFormat="1" applyFont="1" applyBorder="1" applyAlignment="1">
      <alignment horizontal="left"/>
    </xf>
    <xf numFmtId="167" fontId="14" fillId="0" borderId="8" xfId="0" applyNumberFormat="1" applyFont="1" applyBorder="1" applyAlignment="1"/>
    <xf numFmtId="0" fontId="20" fillId="0" borderId="4" xfId="0" applyFont="1" applyBorder="1" applyAlignment="1">
      <alignment horizontal="left" indent="4"/>
    </xf>
    <xf numFmtId="168" fontId="23" fillId="0" borderId="9" xfId="0" applyNumberFormat="1" applyFont="1" applyBorder="1" applyAlignment="1">
      <alignment horizontal="left"/>
    </xf>
    <xf numFmtId="166" fontId="17" fillId="0" borderId="0" xfId="0" applyNumberFormat="1" applyFont="1" applyAlignment="1"/>
    <xf numFmtId="0" fontId="14" fillId="0" borderId="0" xfId="0" applyFont="1" applyAlignment="1">
      <alignment horizontal="left"/>
    </xf>
    <xf numFmtId="164" fontId="14" fillId="0" borderId="0" xfId="0" applyNumberFormat="1" applyFont="1" applyAlignment="1"/>
    <xf numFmtId="166" fontId="24" fillId="0" borderId="1" xfId="0" applyNumberFormat="1" applyFont="1" applyBorder="1" applyAlignment="1"/>
    <xf numFmtId="169" fontId="17" fillId="0" borderId="0" xfId="0" applyNumberFormat="1" applyFont="1" applyAlignment="1"/>
    <xf numFmtId="166" fontId="24" fillId="0" borderId="7" xfId="0" applyNumberFormat="1" applyFont="1" applyBorder="1" applyAlignment="1"/>
    <xf numFmtId="0" fontId="20" fillId="0" borderId="6" xfId="0" applyFont="1" applyBorder="1" applyAlignment="1">
      <alignment wrapText="1" indent="4"/>
    </xf>
    <xf numFmtId="168" fontId="25" fillId="0" borderId="11" xfId="0" applyNumberFormat="1" applyFont="1" applyBorder="1" applyAlignment="1"/>
    <xf numFmtId="168" fontId="25" fillId="0" borderId="10" xfId="0" applyNumberFormat="1" applyFont="1" applyBorder="1" applyAlignment="1"/>
    <xf numFmtId="168" fontId="20" fillId="0" borderId="0" xfId="0" applyNumberFormat="1" applyFont="1" applyAlignment="1"/>
    <xf numFmtId="168" fontId="25" fillId="0" borderId="7" xfId="0" applyNumberFormat="1" applyFont="1" applyBorder="1" applyAlignment="1"/>
    <xf numFmtId="167" fontId="16" fillId="0" borderId="0" xfId="0" applyNumberFormat="1" applyFont="1" applyAlignment="1">
      <alignment horizontal="left"/>
    </xf>
    <xf numFmtId="167" fontId="26" fillId="0" borderId="0" xfId="0" applyNumberFormat="1" applyFont="1" applyAlignment="1"/>
    <xf numFmtId="167" fontId="26" fillId="0" borderId="12" xfId="0" applyNumberFormat="1" applyFont="1" applyBorder="1" applyAlignment="1"/>
    <xf numFmtId="0" fontId="17" fillId="0" borderId="1" xfId="0" applyFont="1" applyBorder="1" applyAlignment="1">
      <alignment wrapText="1"/>
    </xf>
    <xf numFmtId="0" fontId="13" fillId="0" borderId="2" xfId="0" applyFont="1" applyBorder="1" applyAlignment="1">
      <alignment horizontal="left"/>
    </xf>
    <xf numFmtId="0" fontId="16" fillId="0" borderId="1" xfId="0" applyFont="1" applyBorder="1" applyAlignment="1">
      <alignment horizontal="left"/>
    </xf>
    <xf numFmtId="0" fontId="13" fillId="0" borderId="3" xfId="0" applyFont="1" applyBorder="1" applyAlignment="1">
      <alignment horizontal="left"/>
    </xf>
    <xf numFmtId="0" fontId="17" fillId="0" borderId="4" xfId="0" applyFont="1" applyBorder="1" applyAlignment="1">
      <alignment wrapText="1" indent="1"/>
    </xf>
    <xf numFmtId="167" fontId="18" fillId="0" borderId="8" xfId="0" applyNumberFormat="1" applyFont="1" applyBorder="1" applyAlignment="1"/>
    <xf numFmtId="167" fontId="18" fillId="0" borderId="4" xfId="0" applyNumberFormat="1" applyFont="1" applyBorder="1" applyAlignment="1"/>
    <xf numFmtId="167" fontId="18" fillId="0" borderId="4" xfId="0" applyNumberFormat="1" applyFont="1" applyBorder="1" applyAlignment="1"/>
    <xf numFmtId="167" fontId="18" fillId="0" borderId="9" xfId="0" applyNumberFormat="1" applyFont="1" applyBorder="1" applyAlignment="1"/>
    <xf numFmtId="170" fontId="24" fillId="0" borderId="8" xfId="0" applyNumberFormat="1" applyFont="1" applyBorder="1" applyAlignment="1"/>
    <xf numFmtId="170" fontId="24" fillId="0" borderId="4" xfId="0" applyNumberFormat="1" applyFont="1" applyBorder="1" applyAlignment="1"/>
    <xf numFmtId="170" fontId="17" fillId="0" borderId="0" xfId="0" applyNumberFormat="1" applyFont="1" applyAlignment="1"/>
    <xf numFmtId="170" fontId="24" fillId="0" borderId="9" xfId="0" applyNumberFormat="1" applyFont="1" applyBorder="1" applyAlignment="1"/>
    <xf numFmtId="170" fontId="24" fillId="0" borderId="4" xfId="0" applyNumberFormat="1" applyFont="1" applyBorder="1" applyAlignment="1"/>
    <xf numFmtId="170" fontId="24" fillId="0" borderId="8" xfId="0" applyNumberFormat="1" applyFont="1" applyBorder="1" applyAlignment="1"/>
    <xf numFmtId="170" fontId="24" fillId="0" borderId="9" xfId="0" applyNumberFormat="1" applyFont="1" applyBorder="1" applyAlignment="1"/>
    <xf numFmtId="0" fontId="17" fillId="0" borderId="4" xfId="0" applyFont="1" applyBorder="1" applyAlignment="1">
      <alignment wrapText="1" indent="2"/>
    </xf>
    <xf numFmtId="164" fontId="19" fillId="0" borderId="9" xfId="0" applyNumberFormat="1" applyFont="1" applyBorder="1" applyAlignment="1">
      <alignment horizontal="left"/>
    </xf>
    <xf numFmtId="0" fontId="17" fillId="0" borderId="6" xfId="0" applyFont="1" applyBorder="1" applyAlignment="1">
      <alignment wrapText="1" indent="2"/>
    </xf>
    <xf numFmtId="170" fontId="24" fillId="0" borderId="5" xfId="0" applyNumberFormat="1" applyFont="1" applyBorder="1" applyAlignment="1"/>
    <xf numFmtId="170" fontId="24" fillId="0" borderId="6" xfId="0" applyNumberFormat="1" applyFont="1" applyBorder="1" applyAlignment="1"/>
    <xf numFmtId="170" fontId="24" fillId="0" borderId="7" xfId="0" applyNumberFormat="1" applyFont="1" applyBorder="1" applyAlignment="1"/>
    <xf numFmtId="169" fontId="13" fillId="0" borderId="13" xfId="0" applyNumberFormat="1" applyFont="1" applyBorder="1" applyAlignment="1">
      <alignment horizontal="left"/>
    </xf>
    <xf numFmtId="169" fontId="13" fillId="0" borderId="0" xfId="0" applyNumberFormat="1" applyFont="1" applyAlignment="1">
      <alignment horizontal="left"/>
    </xf>
    <xf numFmtId="169" fontId="16" fillId="0" borderId="13" xfId="0" applyNumberFormat="1" applyFont="1" applyBorder="1" applyAlignment="1">
      <alignment horizontal="left"/>
    </xf>
    <xf numFmtId="169" fontId="19" fillId="0" borderId="13" xfId="0" applyNumberFormat="1" applyFont="1" applyBorder="1" applyAlignment="1">
      <alignment horizontal="left"/>
    </xf>
    <xf numFmtId="0" fontId="17" fillId="0" borderId="11" xfId="0" applyFont="1" applyBorder="1" applyAlignment="1">
      <alignment wrapText="1"/>
    </xf>
    <xf numFmtId="171" fontId="24" fillId="0" borderId="11" xfId="0" applyNumberFormat="1" applyFont="1" applyBorder="1" applyAlignment="1"/>
    <xf numFmtId="170" fontId="24" fillId="0" borderId="11" xfId="0" applyNumberFormat="1" applyFont="1" applyBorder="1" applyAlignment="1"/>
    <xf numFmtId="0" fontId="17" fillId="0" borderId="0" xfId="0" applyFont="1" applyAlignment="1">
      <alignment horizontal="left"/>
    </xf>
    <xf numFmtId="169" fontId="4" fillId="0" borderId="0" xfId="0" applyNumberFormat="1" applyFont="1" applyAlignment="1">
      <alignment horizontal="left"/>
    </xf>
    <xf numFmtId="0" fontId="14" fillId="0" borderId="0" xfId="0" applyFont="1" applyAlignment="1">
      <alignment horizontal="left" vertical="center"/>
    </xf>
    <xf numFmtId="0" fontId="27" fillId="0" borderId="0" xfId="0" applyFont="1" applyAlignment="1">
      <alignment horizontal="left"/>
    </xf>
    <xf numFmtId="0" fontId="14" fillId="0" borderId="1" xfId="0" applyFont="1" applyBorder="1" applyAlignment="1">
      <alignment horizontal="left"/>
    </xf>
    <xf numFmtId="0" fontId="14" fillId="0" borderId="9" xfId="0" applyFont="1" applyBorder="1" applyAlignment="1">
      <alignment horizontal="left"/>
    </xf>
    <xf numFmtId="0" fontId="14" fillId="0" borderId="4" xfId="0" applyFont="1" applyBorder="1" applyAlignment="1">
      <alignment wrapText="1" indent="3"/>
    </xf>
    <xf numFmtId="0" fontId="14" fillId="0" borderId="4" xfId="0" applyFont="1" applyBorder="1" applyAlignment="1">
      <alignment horizontal="left" indent="1"/>
    </xf>
    <xf numFmtId="0" fontId="14" fillId="0" borderId="4" xfId="0" applyFont="1" applyBorder="1" applyAlignment="1"/>
    <xf numFmtId="0" fontId="14" fillId="0" borderId="9" xfId="0" applyFont="1" applyBorder="1" applyAlignment="1"/>
    <xf numFmtId="0" fontId="14" fillId="0" borderId="0" xfId="0" applyFont="1" applyAlignment="1"/>
    <xf numFmtId="0" fontId="28" fillId="0" borderId="4" xfId="0" applyFont="1" applyBorder="1" applyAlignment="1"/>
    <xf numFmtId="166" fontId="18" fillId="0" borderId="3" xfId="0" applyNumberFormat="1" applyFont="1" applyBorder="1" applyAlignment="1"/>
    <xf numFmtId="166" fontId="18" fillId="0" borderId="11" xfId="0" applyNumberFormat="1" applyFont="1" applyBorder="1" applyAlignment="1"/>
    <xf numFmtId="0" fontId="14" fillId="0" borderId="3" xfId="0" applyFont="1" applyBorder="1" applyAlignment="1">
      <alignment horizontal="left"/>
    </xf>
    <xf numFmtId="0" fontId="29" fillId="0" borderId="4" xfId="0" applyFont="1" applyBorder="1" applyAlignment="1">
      <alignment horizontal="left"/>
    </xf>
    <xf numFmtId="0" fontId="28" fillId="0" borderId="4" xfId="0" applyFont="1" applyBorder="1" applyAlignment="1">
      <alignment horizontal="left"/>
    </xf>
    <xf numFmtId="0" fontId="17" fillId="0" borderId="6" xfId="0" applyFont="1" applyBorder="1" applyAlignment="1">
      <alignment wrapText="1"/>
    </xf>
    <xf numFmtId="166" fontId="18" fillId="0" borderId="6" xfId="0" applyNumberFormat="1" applyFont="1" applyBorder="1" applyAlignment="1"/>
    <xf numFmtId="166" fontId="18" fillId="0" borderId="7" xfId="0" applyNumberFormat="1" applyFont="1" applyBorder="1" applyAlignment="1"/>
    <xf numFmtId="0" fontId="29" fillId="0" borderId="0" xfId="0" applyFont="1" applyAlignment="1">
      <alignment horizontal="left"/>
    </xf>
    <xf numFmtId="0" fontId="28" fillId="0" borderId="0" xfId="0" applyFont="1" applyAlignment="1">
      <alignment horizontal="left"/>
    </xf>
    <xf numFmtId="0" fontId="14" fillId="0" borderId="1" xfId="0" applyFont="1" applyBorder="1" applyAlignment="1">
      <alignment wrapText="1"/>
    </xf>
    <xf numFmtId="167" fontId="18" fillId="0" borderId="11" xfId="0" applyNumberFormat="1" applyFont="1" applyBorder="1" applyAlignment="1"/>
    <xf numFmtId="0" fontId="14" fillId="0" borderId="11" xfId="0" applyFont="1" applyBorder="1" applyAlignment="1">
      <alignment wrapText="1"/>
    </xf>
    <xf numFmtId="0" fontId="14" fillId="0" borderId="6" xfId="0" applyFont="1" applyBorder="1" applyAlignment="1">
      <alignment wrapText="1"/>
    </xf>
    <xf numFmtId="167" fontId="18" fillId="0" borderId="6" xfId="0" applyNumberFormat="1" applyFont="1" applyBorder="1" applyAlignment="1"/>
    <xf numFmtId="0" fontId="30" fillId="0" borderId="6" xfId="0" applyFont="1" applyBorder="1" applyAlignment="1">
      <alignment wrapText="1"/>
    </xf>
    <xf numFmtId="0" fontId="13" fillId="0" borderId="0" xfId="0" applyFont="1" applyAlignment="1"/>
    <xf numFmtId="0" fontId="13" fillId="0" borderId="4" xfId="0" applyFont="1" applyBorder="1" applyAlignment="1"/>
    <xf numFmtId="0" fontId="16" fillId="0" borderId="4" xfId="0" applyFont="1" applyBorder="1" applyAlignment="1"/>
    <xf numFmtId="167" fontId="14" fillId="0" borderId="4" xfId="0" applyNumberFormat="1" applyFont="1" applyBorder="1" applyAlignment="1"/>
    <xf numFmtId="0" fontId="14" fillId="0" borderId="4" xfId="0" applyFont="1" applyBorder="1" applyAlignment="1">
      <alignment wrapText="1" indent="5"/>
    </xf>
    <xf numFmtId="167" fontId="24" fillId="0" borderId="11" xfId="0" applyNumberFormat="1" applyFont="1" applyBorder="1" applyAlignment="1"/>
    <xf numFmtId="164" fontId="13" fillId="0" borderId="0" xfId="0" applyNumberFormat="1" applyFont="1" applyAlignment="1">
      <alignment horizontal="left"/>
    </xf>
    <xf numFmtId="167" fontId="24" fillId="0" borderId="6" xfId="0" applyNumberFormat="1" applyFont="1" applyBorder="1" applyAlignment="1"/>
    <xf numFmtId="167" fontId="17" fillId="0" borderId="0" xfId="0" applyNumberFormat="1" applyFont="1" applyAlignment="1"/>
    <xf numFmtId="0" fontId="17" fillId="0" borderId="4" xfId="0" applyFont="1" applyBorder="1" applyAlignment="1">
      <alignment horizontal="left"/>
    </xf>
    <xf numFmtId="0" fontId="13" fillId="0" borderId="1" xfId="0" applyFont="1" applyBorder="1" applyAlignment="1"/>
    <xf numFmtId="0" fontId="13" fillId="0" borderId="11" xfId="0" applyFont="1" applyBorder="1" applyAlignment="1"/>
    <xf numFmtId="0" fontId="13" fillId="0" borderId="2" xfId="0" applyFont="1" applyBorder="1" applyAlignment="1"/>
    <xf numFmtId="0" fontId="14" fillId="0" borderId="0" xfId="0" applyFont="1" applyAlignment="1">
      <alignment wrapText="1"/>
    </xf>
    <xf numFmtId="0" fontId="31" fillId="0" borderId="0" xfId="0" applyFont="1" applyAlignment="1">
      <alignment horizontal="left"/>
    </xf>
    <xf numFmtId="164" fontId="13" fillId="0" borderId="9" xfId="0" applyNumberFormat="1" applyFont="1" applyBorder="1" applyAlignment="1">
      <alignment horizontal="left"/>
    </xf>
    <xf numFmtId="166" fontId="14" fillId="0" borderId="8" xfId="0" applyNumberFormat="1" applyFont="1" applyBorder="1" applyAlignment="1"/>
    <xf numFmtId="166" fontId="14" fillId="0" borderId="4" xfId="0" applyNumberFormat="1" applyFont="1" applyBorder="1" applyAlignment="1"/>
    <xf numFmtId="166" fontId="14" fillId="0" borderId="9" xfId="0" applyNumberFormat="1" applyFont="1" applyBorder="1" applyAlignment="1"/>
    <xf numFmtId="164" fontId="4" fillId="0" borderId="0" xfId="0" applyNumberFormat="1" applyFont="1" applyAlignment="1">
      <alignment horizontal="left"/>
    </xf>
    <xf numFmtId="166" fontId="18" fillId="0" borderId="0" xfId="0" applyNumberFormat="1" applyFont="1" applyAlignment="1"/>
    <xf numFmtId="166" fontId="13" fillId="0" borderId="9" xfId="0" applyNumberFormat="1" applyFont="1" applyBorder="1" applyAlignment="1">
      <alignment horizontal="left"/>
    </xf>
    <xf numFmtId="167" fontId="16" fillId="0" borderId="8" xfId="0" applyNumberFormat="1" applyFont="1" applyBorder="1" applyAlignment="1">
      <alignment horizontal="left"/>
    </xf>
    <xf numFmtId="0" fontId="16" fillId="0" borderId="8" xfId="0" applyFont="1" applyBorder="1" applyAlignment="1">
      <alignment horizontal="left"/>
    </xf>
    <xf numFmtId="167" fontId="14" fillId="0" borderId="9" xfId="0" applyNumberFormat="1" applyFont="1" applyBorder="1" applyAlignment="1"/>
    <xf numFmtId="167" fontId="29" fillId="0" borderId="8" xfId="0" applyNumberFormat="1" applyFont="1" applyBorder="1" applyAlignment="1"/>
    <xf numFmtId="167" fontId="29" fillId="0" borderId="4" xfId="0" applyNumberFormat="1" applyFont="1" applyBorder="1" applyAlignment="1"/>
    <xf numFmtId="164" fontId="4" fillId="0" borderId="0" xfId="0" applyNumberFormat="1" applyFont="1" applyAlignment="1"/>
    <xf numFmtId="166" fontId="18" fillId="0" borderId="5" xfId="0" applyNumberFormat="1" applyFont="1" applyBorder="1" applyAlignment="1"/>
    <xf numFmtId="166" fontId="18" fillId="0" borderId="13" xfId="0" applyNumberFormat="1" applyFont="1" applyBorder="1" applyAlignment="1"/>
    <xf numFmtId="166" fontId="18" fillId="0" borderId="14" xfId="0" applyNumberFormat="1" applyFont="1" applyBorder="1" applyAlignment="1"/>
    <xf numFmtId="0" fontId="14" fillId="0" borderId="0" xfId="0" applyFont="1" applyAlignment="1">
      <alignment horizontal="left" indent="3"/>
    </xf>
    <xf numFmtId="167" fontId="4" fillId="0" borderId="0" xfId="0" applyNumberFormat="1" applyFont="1" applyAlignment="1">
      <alignment horizontal="left"/>
    </xf>
    <xf numFmtId="166" fontId="13" fillId="0" borderId="4" xfId="0" applyNumberFormat="1" applyFont="1" applyBorder="1" applyAlignment="1">
      <alignment horizontal="left"/>
    </xf>
    <xf numFmtId="166" fontId="16" fillId="0" borderId="9" xfId="0" applyNumberFormat="1" applyFont="1" applyBorder="1" applyAlignment="1">
      <alignment horizontal="left"/>
    </xf>
    <xf numFmtId="164" fontId="14" fillId="0" borderId="4" xfId="0" applyNumberFormat="1" applyFont="1" applyBorder="1" applyAlignment="1"/>
    <xf numFmtId="169" fontId="14" fillId="0" borderId="0" xfId="0" applyNumberFormat="1" applyFont="1" applyAlignment="1"/>
    <xf numFmtId="0" fontId="20" fillId="0" borderId="4" xfId="0" applyFont="1" applyBorder="1" applyAlignment="1">
      <alignment wrapText="1" indent="1"/>
    </xf>
    <xf numFmtId="168" fontId="25" fillId="0" borderId="4" xfId="0" applyNumberFormat="1" applyFont="1" applyBorder="1" applyAlignment="1"/>
    <xf numFmtId="168" fontId="25" fillId="0" borderId="4" xfId="0" applyNumberFormat="1" applyFont="1" applyBorder="1" applyAlignment="1"/>
    <xf numFmtId="0" fontId="21" fillId="0" borderId="0" xfId="0" applyFont="1" applyAlignment="1">
      <alignment horizontal="left"/>
    </xf>
    <xf numFmtId="168" fontId="25" fillId="0" borderId="4" xfId="0" applyNumberFormat="1" applyFont="1" applyBorder="1" applyAlignment="1"/>
    <xf numFmtId="0" fontId="16" fillId="0" borderId="0" xfId="0" applyFont="1" applyAlignment="1">
      <alignment horizontal="left"/>
    </xf>
    <xf numFmtId="0" fontId="16" fillId="0" borderId="3" xfId="0" applyFont="1" applyBorder="1" applyAlignment="1">
      <alignment horizontal="left"/>
    </xf>
    <xf numFmtId="170" fontId="18" fillId="0" borderId="4" xfId="0" applyNumberFormat="1" applyFont="1" applyBorder="1" applyAlignment="1"/>
    <xf numFmtId="170" fontId="18" fillId="0" borderId="9" xfId="0" applyNumberFormat="1" applyFont="1" applyBorder="1" applyAlignment="1"/>
    <xf numFmtId="170" fontId="14" fillId="0" borderId="0" xfId="0" applyNumberFormat="1" applyFont="1" applyAlignment="1"/>
    <xf numFmtId="172" fontId="14" fillId="0" borderId="0" xfId="0" applyNumberFormat="1" applyFont="1" applyAlignment="1"/>
    <xf numFmtId="173" fontId="18" fillId="0" borderId="4" xfId="0" applyNumberFormat="1" applyFont="1" applyBorder="1" applyAlignment="1"/>
    <xf numFmtId="173" fontId="18" fillId="0" borderId="9" xfId="0" applyNumberFormat="1" applyFont="1" applyBorder="1" applyAlignment="1"/>
    <xf numFmtId="0" fontId="14" fillId="0" borderId="6" xfId="0" applyFont="1" applyBorder="1" applyAlignment="1">
      <alignment wrapText="1" indent="2"/>
    </xf>
    <xf numFmtId="173" fontId="18" fillId="0" borderId="6" xfId="0" applyNumberFormat="1" applyFont="1" applyBorder="1" applyAlignment="1"/>
    <xf numFmtId="173" fontId="18" fillId="0" borderId="7" xfId="0" applyNumberFormat="1" applyFont="1" applyBorder="1" applyAlignment="1"/>
    <xf numFmtId="170" fontId="18" fillId="0" borderId="11" xfId="0" applyNumberFormat="1" applyFont="1" applyBorder="1" applyAlignment="1"/>
    <xf numFmtId="170" fontId="18" fillId="0" borderId="10" xfId="0" applyNumberFormat="1" applyFont="1" applyBorder="1" applyAlignment="1"/>
    <xf numFmtId="0" fontId="17" fillId="0" borderId="15" xfId="0" applyFont="1" applyBorder="1" applyAlignment="1">
      <alignment horizontal="left"/>
    </xf>
    <xf numFmtId="0" fontId="14" fillId="0" borderId="2" xfId="0" applyFont="1" applyBorder="1" applyAlignment="1">
      <alignment horizontal="left"/>
    </xf>
    <xf numFmtId="0" fontId="15" fillId="0" borderId="8" xfId="0" applyFont="1" applyBorder="1" applyAlignment="1">
      <alignment wrapText="1"/>
    </xf>
    <xf numFmtId="169" fontId="13" fillId="0" borderId="1" xfId="0" applyNumberFormat="1" applyFont="1" applyBorder="1" applyAlignment="1">
      <alignment horizontal="left"/>
    </xf>
    <xf numFmtId="0" fontId="14" fillId="0" borderId="8" xfId="0" applyFont="1" applyBorder="1" applyAlignment="1">
      <alignment horizontal="left"/>
    </xf>
    <xf numFmtId="166" fontId="13" fillId="0" borderId="0" xfId="0" applyNumberFormat="1" applyFont="1" applyAlignment="1">
      <alignment horizontal="left"/>
    </xf>
    <xf numFmtId="166" fontId="29" fillId="0" borderId="4" xfId="0" applyNumberFormat="1" applyFont="1" applyBorder="1" applyAlignment="1"/>
    <xf numFmtId="166" fontId="29" fillId="0" borderId="9" xfId="0" applyNumberFormat="1" applyFont="1" applyBorder="1" applyAlignment="1"/>
    <xf numFmtId="167" fontId="29" fillId="0" borderId="9" xfId="0" applyNumberFormat="1" applyFont="1" applyBorder="1" applyAlignment="1"/>
    <xf numFmtId="0" fontId="17" fillId="0" borderId="8" xfId="0" applyFont="1" applyBorder="1" applyAlignment="1">
      <alignment wrapText="1"/>
    </xf>
    <xf numFmtId="168" fontId="25" fillId="0" borderId="4" xfId="0" applyNumberFormat="1" applyFont="1" applyBorder="1" applyAlignment="1">
      <alignment indent="1"/>
    </xf>
    <xf numFmtId="168" fontId="20" fillId="0" borderId="0" xfId="0" applyNumberFormat="1" applyFont="1" applyAlignment="1">
      <alignment indent="1"/>
    </xf>
    <xf numFmtId="0" fontId="14" fillId="0" borderId="13" xfId="0" applyFont="1" applyBorder="1" applyAlignment="1">
      <alignment horizontal="left"/>
    </xf>
    <xf numFmtId="164" fontId="29" fillId="0" borderId="0" xfId="0" applyNumberFormat="1" applyFont="1" applyAlignment="1">
      <alignment horizontal="left"/>
    </xf>
    <xf numFmtId="164" fontId="16" fillId="0" borderId="0" xfId="0" applyNumberFormat="1" applyFont="1" applyAlignment="1">
      <alignment horizontal="left"/>
    </xf>
    <xf numFmtId="0" fontId="17" fillId="0" borderId="2" xfId="0" applyFont="1" applyBorder="1" applyAlignment="1">
      <alignment wrapText="1"/>
    </xf>
    <xf numFmtId="0" fontId="29" fillId="0" borderId="1" xfId="0" applyFont="1" applyBorder="1" applyAlignment="1">
      <alignment horizontal="left"/>
    </xf>
    <xf numFmtId="0" fontId="14" fillId="0" borderId="8" xfId="0" applyFont="1" applyBorder="1" applyAlignment="1">
      <alignment wrapText="1" indent="2"/>
    </xf>
    <xf numFmtId="171" fontId="18" fillId="0" borderId="9" xfId="0" applyNumberFormat="1" applyFont="1" applyBorder="1" applyAlignment="1"/>
    <xf numFmtId="171" fontId="18" fillId="0" borderId="4" xfId="0" applyNumberFormat="1" applyFont="1" applyBorder="1" applyAlignment="1"/>
    <xf numFmtId="172" fontId="18" fillId="0" borderId="9" xfId="0" applyNumberFormat="1" applyFont="1" applyBorder="1" applyAlignment="1"/>
    <xf numFmtId="0" fontId="14" fillId="0" borderId="5" xfId="0" applyFont="1" applyBorder="1" applyAlignment="1">
      <alignment wrapText="1" indent="2"/>
    </xf>
    <xf numFmtId="0" fontId="14" fillId="0" borderId="14" xfId="0" applyFont="1" applyBorder="1" applyAlignment="1">
      <alignment wrapText="1"/>
    </xf>
    <xf numFmtId="170" fontId="18" fillId="0" borderId="11" xfId="0" applyNumberFormat="1" applyFont="1" applyBorder="1" applyAlignment="1"/>
    <xf numFmtId="0" fontId="32" fillId="0" borderId="0" xfId="0" applyFont="1" applyAlignment="1">
      <alignment horizontal="left"/>
    </xf>
    <xf numFmtId="170" fontId="13" fillId="0" borderId="1" xfId="0" applyNumberFormat="1" applyFont="1" applyBorder="1" applyAlignment="1">
      <alignment horizontal="left"/>
    </xf>
    <xf numFmtId="169" fontId="13" fillId="0" borderId="15" xfId="0" applyNumberFormat="1" applyFont="1" applyBorder="1" applyAlignment="1">
      <alignment horizontal="left"/>
    </xf>
    <xf numFmtId="0" fontId="29" fillId="0" borderId="3" xfId="0" applyFont="1" applyBorder="1" applyAlignment="1">
      <alignment horizontal="left"/>
    </xf>
    <xf numFmtId="167" fontId="18" fillId="0" borderId="9" xfId="0" applyNumberFormat="1" applyFont="1" applyBorder="1" applyAlignment="1"/>
    <xf numFmtId="167" fontId="18" fillId="0" borderId="7" xfId="0" applyNumberFormat="1" applyFont="1" applyBorder="1" applyAlignment="1"/>
    <xf numFmtId="167" fontId="18" fillId="0" borderId="1" xfId="0" applyNumberFormat="1" applyFont="1" applyBorder="1" applyAlignment="1"/>
    <xf numFmtId="0" fontId="14" fillId="0" borderId="6" xfId="0" applyFont="1" applyBorder="1" applyAlignment="1">
      <alignment horizontal="left"/>
    </xf>
    <xf numFmtId="166" fontId="14" fillId="0" borderId="6" xfId="0" applyNumberFormat="1" applyFont="1" applyBorder="1" applyAlignment="1"/>
    <xf numFmtId="166" fontId="14" fillId="0" borderId="7" xfId="0" applyNumberFormat="1" applyFont="1" applyBorder="1" applyAlignment="1"/>
    <xf numFmtId="166" fontId="14" fillId="0" borderId="13" xfId="0" applyNumberFormat="1" applyFont="1" applyBorder="1" applyAlignment="1"/>
    <xf numFmtId="166" fontId="14" fillId="0" borderId="6" xfId="0" applyNumberFormat="1" applyFont="1" applyBorder="1" applyAlignment="1"/>
    <xf numFmtId="166" fontId="18" fillId="0" borderId="6" xfId="0" applyNumberFormat="1" applyFont="1" applyBorder="1" applyAlignment="1"/>
    <xf numFmtId="166" fontId="14" fillId="0" borderId="0" xfId="0" applyNumberFormat="1" applyFont="1" applyAlignment="1">
      <alignment horizontal="left"/>
    </xf>
    <xf numFmtId="166" fontId="28" fillId="0" borderId="4" xfId="0" applyNumberFormat="1" applyFont="1" applyBorder="1" applyAlignment="1">
      <alignment horizontal="left"/>
    </xf>
    <xf numFmtId="167" fontId="14" fillId="0" borderId="0" xfId="0" applyNumberFormat="1" applyFont="1" applyAlignment="1">
      <alignment horizontal="left"/>
    </xf>
    <xf numFmtId="166" fontId="24" fillId="0" borderId="6" xfId="0" applyNumberFormat="1" applyFont="1" applyBorder="1" applyAlignment="1"/>
    <xf numFmtId="166" fontId="24" fillId="0" borderId="11" xfId="0" applyNumberFormat="1" applyFont="1" applyBorder="1" applyAlignment="1"/>
    <xf numFmtId="166" fontId="17" fillId="0" borderId="0" xfId="0" applyNumberFormat="1" applyFont="1" applyAlignment="1">
      <alignment horizontal="left"/>
    </xf>
    <xf numFmtId="0" fontId="14" fillId="0" borderId="15" xfId="0" applyFont="1" applyBorder="1" applyAlignment="1">
      <alignment horizontal="center" wrapText="1"/>
    </xf>
    <xf numFmtId="0" fontId="15" fillId="0" borderId="6" xfId="0" applyFont="1" applyBorder="1" applyAlignment="1">
      <alignment wrapText="1"/>
    </xf>
    <xf numFmtId="0" fontId="14" fillId="0" borderId="13" xfId="0" applyFont="1" applyBorder="1" applyAlignment="1">
      <alignment horizontal="center" wrapText="1"/>
    </xf>
    <xf numFmtId="166" fontId="28" fillId="0" borderId="9" xfId="0" applyNumberFormat="1" applyFont="1" applyBorder="1" applyAlignment="1">
      <alignment horizontal="left"/>
    </xf>
    <xf numFmtId="166" fontId="24" fillId="0" borderId="14" xfId="0" applyNumberFormat="1" applyFont="1" applyBorder="1" applyAlignment="1"/>
    <xf numFmtId="166" fontId="24" fillId="0" borderId="10" xfId="0" applyNumberFormat="1" applyFont="1" applyBorder="1" applyAlignment="1"/>
    <xf numFmtId="166" fontId="14" fillId="0" borderId="4" xfId="0" applyNumberFormat="1" applyFont="1" applyBorder="1" applyAlignment="1">
      <alignment horizontal="left"/>
    </xf>
    <xf numFmtId="166" fontId="17" fillId="0" borderId="9" xfId="0" applyNumberFormat="1" applyFont="1" applyBorder="1" applyAlignment="1">
      <alignment horizontal="left"/>
    </xf>
    <xf numFmtId="0" fontId="14" fillId="0" borderId="4" xfId="0" applyFont="1" applyBorder="1" applyAlignment="1">
      <alignment wrapText="1" indent="4"/>
    </xf>
    <xf numFmtId="167" fontId="24" fillId="0" borderId="8" xfId="0" applyNumberFormat="1" applyFont="1" applyBorder="1" applyAlignment="1"/>
    <xf numFmtId="167" fontId="24" fillId="0" borderId="4" xfId="0" applyNumberFormat="1" applyFont="1" applyBorder="1" applyAlignment="1"/>
    <xf numFmtId="167" fontId="24" fillId="0" borderId="0" xfId="0" applyNumberFormat="1" applyFont="1" applyAlignment="1"/>
    <xf numFmtId="167" fontId="24" fillId="0" borderId="9" xfId="0" applyNumberFormat="1" applyFont="1" applyBorder="1" applyAlignment="1"/>
    <xf numFmtId="0" fontId="14" fillId="0" borderId="4" xfId="0" applyFont="1" applyBorder="1" applyAlignment="1">
      <alignment vertical="center" wrapText="1"/>
    </xf>
    <xf numFmtId="167" fontId="24" fillId="0" borderId="5" xfId="0" applyNumberFormat="1" applyFont="1" applyBorder="1" applyAlignment="1"/>
    <xf numFmtId="167" fontId="24" fillId="0" borderId="13" xfId="0" applyNumberFormat="1" applyFont="1" applyBorder="1" applyAlignment="1"/>
    <xf numFmtId="167" fontId="24" fillId="0" borderId="7" xfId="0" applyNumberFormat="1" applyFont="1" applyBorder="1" applyAlignment="1"/>
    <xf numFmtId="166" fontId="24" fillId="0" borderId="5" xfId="0" applyNumberFormat="1" applyFont="1" applyBorder="1" applyAlignment="1"/>
    <xf numFmtId="166" fontId="24" fillId="0" borderId="13" xfId="0" applyNumberFormat="1" applyFont="1" applyBorder="1" applyAlignment="1"/>
    <xf numFmtId="0" fontId="15" fillId="0" borderId="1" xfId="0" applyFont="1" applyBorder="1" applyAlignment="1">
      <alignment horizontal="left"/>
    </xf>
    <xf numFmtId="0" fontId="4" fillId="0" borderId="4" xfId="0" applyFont="1" applyBorder="1" applyAlignment="1">
      <alignment wrapText="1"/>
    </xf>
    <xf numFmtId="0" fontId="4" fillId="0" borderId="4" xfId="0" applyFont="1" applyBorder="1" applyAlignment="1">
      <alignment wrapText="1" indent="1"/>
    </xf>
    <xf numFmtId="0" fontId="4" fillId="0" borderId="4" xfId="0" applyFont="1" applyBorder="1" applyAlignment="1">
      <alignment wrapText="1" indent="2"/>
    </xf>
    <xf numFmtId="170" fontId="24" fillId="0" borderId="0" xfId="0" applyNumberFormat="1" applyFont="1" applyAlignment="1"/>
    <xf numFmtId="170" fontId="24" fillId="0" borderId="13" xfId="0" applyNumberFormat="1" applyFont="1" applyBorder="1" applyAlignment="1"/>
    <xf numFmtId="166" fontId="29" fillId="0" borderId="0" xfId="0" applyNumberFormat="1" applyFont="1" applyAlignment="1">
      <alignment horizontal="left"/>
    </xf>
    <xf numFmtId="167" fontId="14" fillId="0" borderId="0" xfId="0" applyNumberFormat="1" applyFont="1" applyAlignment="1">
      <alignment horizontal="left"/>
    </xf>
    <xf numFmtId="166" fontId="14" fillId="0" borderId="0" xfId="0" applyNumberFormat="1" applyFont="1" applyAlignment="1">
      <alignment horizontal="left"/>
    </xf>
    <xf numFmtId="0" fontId="15" fillId="0" borderId="1" xfId="0" applyFont="1" applyBorder="1" applyAlignment="1">
      <alignment wrapText="1"/>
    </xf>
    <xf numFmtId="166" fontId="18" fillId="0" borderId="2" xfId="0" applyNumberFormat="1" applyFont="1" applyBorder="1" applyAlignment="1"/>
    <xf numFmtId="166" fontId="18" fillId="0" borderId="14" xfId="0" applyNumberFormat="1" applyFont="1" applyBorder="1" applyAlignment="1"/>
    <xf numFmtId="174" fontId="14" fillId="0" borderId="0" xfId="0" applyNumberFormat="1" applyFont="1" applyAlignment="1">
      <alignment horizontal="left"/>
    </xf>
    <xf numFmtId="0" fontId="15" fillId="0" borderId="11" xfId="0" applyFont="1" applyBorder="1" applyAlignment="1">
      <alignment wrapText="1"/>
    </xf>
    <xf numFmtId="0" fontId="17" fillId="0" borderId="14" xfId="0" applyFont="1" applyBorder="1" applyAlignment="1">
      <alignment horizontal="center" wrapText="1"/>
    </xf>
    <xf numFmtId="0" fontId="17" fillId="0" borderId="11" xfId="0" applyFont="1" applyBorder="1" applyAlignment="1">
      <alignment horizontal="center" wrapText="1"/>
    </xf>
    <xf numFmtId="166" fontId="18" fillId="0" borderId="8" xfId="0" applyNumberFormat="1" applyFont="1" applyBorder="1" applyAlignment="1"/>
    <xf numFmtId="166" fontId="18" fillId="0" borderId="4" xfId="0" applyNumberFormat="1" applyFont="1" applyBorder="1" applyAlignment="1"/>
    <xf numFmtId="166" fontId="18" fillId="0" borderId="0" xfId="0" applyNumberFormat="1" applyFont="1" applyAlignment="1"/>
    <xf numFmtId="167" fontId="18" fillId="0" borderId="0" xfId="0" applyNumberFormat="1" applyFont="1" applyAlignment="1"/>
    <xf numFmtId="167" fontId="18" fillId="0" borderId="5" xfId="0" applyNumberFormat="1" applyFont="1" applyBorder="1" applyAlignment="1"/>
    <xf numFmtId="167" fontId="18" fillId="0" borderId="13" xfId="0" applyNumberFormat="1" applyFont="1" applyBorder="1" applyAlignment="1"/>
    <xf numFmtId="166" fontId="18" fillId="0" borderId="5" xfId="0" applyNumberFormat="1" applyFont="1" applyBorder="1" applyAlignment="1"/>
    <xf numFmtId="166" fontId="18" fillId="0" borderId="11" xfId="0" applyNumberFormat="1" applyFont="1" applyBorder="1" applyAlignment="1"/>
    <xf numFmtId="166" fontId="13" fillId="0" borderId="8" xfId="0" applyNumberFormat="1" applyFont="1" applyBorder="1" applyAlignment="1">
      <alignment horizontal="left"/>
    </xf>
    <xf numFmtId="166" fontId="13" fillId="0" borderId="0" xfId="0" applyNumberFormat="1" applyFont="1" applyAlignment="1">
      <alignment horizontal="left"/>
    </xf>
    <xf numFmtId="166" fontId="13" fillId="0" borderId="9" xfId="0" applyNumberFormat="1" applyFont="1" applyBorder="1" applyAlignment="1">
      <alignment horizontal="left"/>
    </xf>
    <xf numFmtId="174" fontId="13" fillId="0" borderId="8" xfId="0" applyNumberFormat="1" applyFont="1" applyBorder="1" applyAlignment="1">
      <alignment horizontal="left"/>
    </xf>
    <xf numFmtId="167" fontId="14" fillId="0" borderId="8" xfId="0" applyNumberFormat="1" applyFont="1" applyBorder="1" applyAlignment="1">
      <alignment horizontal="left"/>
    </xf>
    <xf numFmtId="167" fontId="14" fillId="0" borderId="0" xfId="0" applyNumberFormat="1" applyFont="1" applyAlignment="1"/>
    <xf numFmtId="0" fontId="14" fillId="0" borderId="6" xfId="0" applyFont="1" applyBorder="1" applyAlignment="1">
      <alignment wrapText="1" indent="3"/>
    </xf>
    <xf numFmtId="0" fontId="17" fillId="0" borderId="6" xfId="0" applyFont="1" applyBorder="1" applyAlignment="1">
      <alignment wrapText="1" indent="3"/>
    </xf>
    <xf numFmtId="166" fontId="18" fillId="0" borderId="1" xfId="0" applyNumberFormat="1" applyFont="1" applyBorder="1" applyAlignment="1"/>
    <xf numFmtId="166" fontId="18" fillId="0" borderId="3" xfId="0" applyNumberFormat="1" applyFont="1" applyBorder="1" applyAlignment="1"/>
    <xf numFmtId="167" fontId="14" fillId="0" borderId="4" xfId="0" applyNumberFormat="1" applyFont="1" applyBorder="1" applyAlignment="1">
      <alignment horizontal="left"/>
    </xf>
    <xf numFmtId="167" fontId="28" fillId="0" borderId="4" xfId="0" applyNumberFormat="1" applyFont="1" applyBorder="1" applyAlignment="1">
      <alignment horizontal="left"/>
    </xf>
    <xf numFmtId="167" fontId="28" fillId="0" borderId="9" xfId="0" applyNumberFormat="1" applyFont="1" applyBorder="1" applyAlignment="1">
      <alignment horizontal="left"/>
    </xf>
    <xf numFmtId="166" fontId="17" fillId="0" borderId="0" xfId="0" applyNumberFormat="1" applyFont="1" applyAlignment="1">
      <alignment horizontal="left"/>
    </xf>
    <xf numFmtId="166" fontId="24" fillId="0" borderId="14" xfId="0" applyNumberFormat="1" applyFont="1" applyBorder="1" applyAlignment="1"/>
    <xf numFmtId="166" fontId="24" fillId="0" borderId="11" xfId="0" applyNumberFormat="1" applyFont="1" applyBorder="1" applyAlignment="1"/>
    <xf numFmtId="0" fontId="17" fillId="0" borderId="1" xfId="0" applyFont="1" applyBorder="1" applyAlignment="1">
      <alignment horizontal="left"/>
    </xf>
    <xf numFmtId="175" fontId="18" fillId="0" borderId="6" xfId="0" applyNumberFormat="1" applyFont="1" applyBorder="1" applyAlignment="1">
      <alignment horizontal="center"/>
    </xf>
    <xf numFmtId="175" fontId="18" fillId="0" borderId="7" xfId="0" applyNumberFormat="1" applyFont="1" applyBorder="1" applyAlignment="1">
      <alignment horizontal="center"/>
    </xf>
    <xf numFmtId="0" fontId="19" fillId="0" borderId="1" xfId="0" applyFont="1" applyBorder="1" applyAlignment="1">
      <alignment horizontal="left"/>
    </xf>
    <xf numFmtId="0" fontId="19" fillId="0" borderId="4" xfId="0" applyFont="1" applyBorder="1" applyAlignment="1">
      <alignment horizontal="left"/>
    </xf>
    <xf numFmtId="167" fontId="18" fillId="0" borderId="2" xfId="0" applyNumberFormat="1" applyFont="1" applyBorder="1" applyAlignment="1"/>
    <xf numFmtId="167" fontId="18" fillId="0" borderId="15" xfId="0" applyNumberFormat="1" applyFont="1" applyBorder="1" applyAlignment="1"/>
    <xf numFmtId="167" fontId="18" fillId="0" borderId="3" xfId="0" applyNumberFormat="1" applyFont="1" applyBorder="1" applyAlignment="1"/>
    <xf numFmtId="167" fontId="18" fillId="0" borderId="6" xfId="0" applyNumberFormat="1" applyFont="1" applyBorder="1" applyAlignment="1"/>
    <xf numFmtId="0" fontId="17" fillId="0" borderId="6" xfId="0" applyFont="1" applyBorder="1" applyAlignment="1">
      <alignment vertical="center" wrapText="1"/>
    </xf>
    <xf numFmtId="166" fontId="24" fillId="0" borderId="6" xfId="0" applyNumberFormat="1" applyFont="1" applyBorder="1" applyAlignment="1"/>
    <xf numFmtId="166" fontId="24" fillId="0" borderId="7" xfId="0" applyNumberFormat="1" applyFont="1" applyBorder="1" applyAlignment="1"/>
    <xf numFmtId="175" fontId="18" fillId="0" borderId="4" xfId="0" applyNumberFormat="1" applyFont="1" applyBorder="1" applyAlignment="1">
      <alignment horizontal="center"/>
    </xf>
    <xf numFmtId="166" fontId="14" fillId="0" borderId="0" xfId="0" applyNumberFormat="1" applyFont="1" applyAlignment="1"/>
    <xf numFmtId="167" fontId="13" fillId="0" borderId="0" xfId="0" applyNumberFormat="1" applyFont="1" applyAlignment="1">
      <alignment horizontal="left"/>
    </xf>
    <xf numFmtId="0" fontId="13" fillId="0" borderId="1" xfId="0" applyFont="1" applyBorder="1" applyAlignment="1">
      <alignment horizontal="center" wrapText="1"/>
    </xf>
    <xf numFmtId="0" fontId="13" fillId="0" borderId="15" xfId="0" applyFont="1" applyBorder="1" applyAlignment="1">
      <alignment horizontal="center" wrapText="1"/>
    </xf>
    <xf numFmtId="168" fontId="18" fillId="0" borderId="4" xfId="0" applyNumberFormat="1" applyFont="1" applyBorder="1" applyAlignment="1"/>
    <xf numFmtId="168" fontId="18" fillId="0" borderId="1" xfId="0" applyNumberFormat="1" applyFont="1" applyBorder="1" applyAlignment="1"/>
    <xf numFmtId="0" fontId="14" fillId="0" borderId="4" xfId="0" applyFont="1" applyBorder="1" applyAlignment="1">
      <alignment horizontal="right" wrapText="1"/>
    </xf>
    <xf numFmtId="168" fontId="24" fillId="0" borderId="6" xfId="0" applyNumberFormat="1" applyFont="1" applyBorder="1" applyAlignment="1"/>
    <xf numFmtId="167" fontId="18" fillId="0" borderId="8" xfId="0" applyNumberFormat="1" applyFont="1" applyBorder="1" applyAlignment="1"/>
    <xf numFmtId="49" fontId="34" fillId="0" borderId="0" xfId="0" applyNumberFormat="1" applyFont="1" applyAlignment="1">
      <alignment horizontal="right"/>
    </xf>
    <xf numFmtId="0" fontId="35" fillId="0" borderId="0" xfId="0" applyFont="1" applyAlignment="1">
      <alignment wrapText="1"/>
    </xf>
    <xf numFmtId="0" fontId="36" fillId="0" borderId="6" xfId="0" applyFont="1" applyBorder="1" applyAlignment="1">
      <alignment horizontal="left" wrapText="1"/>
    </xf>
    <xf numFmtId="0" fontId="13" fillId="0" borderId="0" xfId="0" applyFont="1" applyBorder="1" applyAlignment="1">
      <alignment horizontal="left"/>
    </xf>
    <xf numFmtId="166" fontId="38" fillId="0" borderId="1" xfId="0" applyNumberFormat="1" applyFont="1" applyBorder="1" applyAlignment="1"/>
    <xf numFmtId="0" fontId="38" fillId="0" borderId="0" xfId="0" applyFont="1" applyAlignment="1">
      <alignment horizontal="left"/>
    </xf>
    <xf numFmtId="0" fontId="39" fillId="0" borderId="4" xfId="0" applyFont="1" applyBorder="1" applyAlignment="1">
      <alignment wrapText="1" indent="2"/>
    </xf>
    <xf numFmtId="0" fontId="37" fillId="0" borderId="0" xfId="0" applyFont="1" applyAlignment="1">
      <alignment horizontal="left"/>
    </xf>
    <xf numFmtId="167" fontId="38" fillId="0" borderId="8" xfId="0" applyNumberFormat="1" applyFont="1" applyBorder="1" applyAlignment="1"/>
    <xf numFmtId="167" fontId="38" fillId="0" borderId="4" xfId="0" applyNumberFormat="1" applyFont="1" applyBorder="1" applyAlignment="1"/>
    <xf numFmtId="167" fontId="38" fillId="0" borderId="0" xfId="0" applyNumberFormat="1" applyFont="1" applyAlignment="1"/>
    <xf numFmtId="167" fontId="38" fillId="0" borderId="9" xfId="0" applyNumberFormat="1" applyFont="1" applyBorder="1" applyAlignment="1"/>
    <xf numFmtId="0" fontId="1" fillId="0" borderId="0" xfId="0" applyFont="1" applyAlignment="1">
      <alignment horizontal="center" wrapText="1"/>
    </xf>
    <xf numFmtId="0" fontId="0" fillId="0" borderId="0" xfId="0" applyAlignment="1">
      <alignment wrapText="1"/>
    </xf>
    <xf numFmtId="0" fontId="4" fillId="0" borderId="0" xfId="0" applyFont="1" applyAlignment="1">
      <alignment horizontal="left" vertical="top"/>
    </xf>
    <xf numFmtId="0" fontId="5" fillId="0" borderId="0" xfId="0" applyFont="1" applyAlignment="1">
      <alignment horizontal="center" wrapText="1"/>
    </xf>
    <xf numFmtId="0" fontId="8"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4" fillId="0" borderId="0" xfId="0" applyFont="1" applyAlignment="1">
      <alignment horizontal="left"/>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xf>
    <xf numFmtId="0" fontId="27" fillId="0" borderId="0" xfId="0" applyFont="1" applyAlignment="1">
      <alignment horizontal="left"/>
    </xf>
    <xf numFmtId="0" fontId="14" fillId="0" borderId="0" xfId="0" applyFont="1" applyAlignment="1">
      <alignment vertical="top" wrapText="1"/>
    </xf>
    <xf numFmtId="0" fontId="14" fillId="0" borderId="0" xfId="0" applyFont="1" applyAlignment="1">
      <alignment horizontal="left" vertical="top"/>
    </xf>
    <xf numFmtId="0" fontId="12" fillId="0" borderId="0" xfId="0" applyFont="1" applyAlignment="1">
      <alignment horizontal="center"/>
    </xf>
    <xf numFmtId="0" fontId="14" fillId="0" borderId="0" xfId="0" applyFont="1" applyAlignment="1">
      <alignment wrapText="1"/>
    </xf>
    <xf numFmtId="0" fontId="17" fillId="0" borderId="0" xfId="0" applyFont="1" applyAlignment="1">
      <alignment horizontal="left"/>
    </xf>
    <xf numFmtId="0" fontId="11" fillId="0" borderId="0" xfId="0" applyFont="1" applyAlignment="1">
      <alignment horizontal="center" wrapText="1" indent="1"/>
    </xf>
    <xf numFmtId="0" fontId="11" fillId="0" borderId="0" xfId="0" applyFont="1" applyAlignment="1">
      <alignment horizontal="center" indent="1"/>
    </xf>
    <xf numFmtId="0" fontId="17" fillId="0" borderId="0" xfId="0" applyFont="1" applyAlignment="1">
      <alignment horizontal="center" wrapText="1"/>
    </xf>
    <xf numFmtId="0" fontId="17" fillId="0" borderId="0" xfId="0" applyFont="1" applyAlignment="1">
      <alignment horizontal="center"/>
    </xf>
    <xf numFmtId="0" fontId="14" fillId="0" borderId="15" xfId="0" applyFont="1" applyBorder="1" applyAlignment="1">
      <alignment horizontal="left"/>
    </xf>
    <xf numFmtId="0" fontId="4" fillId="0" borderId="15" xfId="0" applyFont="1" applyBorder="1" applyAlignment="1">
      <alignment horizontal="left"/>
    </xf>
    <xf numFmtId="166" fontId="4" fillId="0" borderId="0" xfId="0" applyNumberFormat="1" applyFont="1" applyAlignment="1">
      <alignment horizontal="left"/>
    </xf>
    <xf numFmtId="0" fontId="14" fillId="0" borderId="0" xfId="0" applyFont="1" applyAlignment="1">
      <alignment horizontal="center" vertical="center" wrapText="1"/>
    </xf>
    <xf numFmtId="166" fontId="18" fillId="0" borderId="5" xfId="0" applyNumberFormat="1" applyFont="1" applyBorder="1" applyAlignment="1"/>
    <xf numFmtId="166" fontId="4" fillId="0" borderId="13" xfId="0" applyNumberFormat="1" applyFont="1" applyBorder="1" applyAlignment="1">
      <alignment horizontal="left"/>
    </xf>
    <xf numFmtId="166" fontId="18" fillId="0" borderId="14" xfId="0" applyNumberFormat="1" applyFont="1" applyBorder="1" applyAlignment="1"/>
    <xf numFmtId="166" fontId="4" fillId="0" borderId="10" xfId="0" applyNumberFormat="1" applyFont="1" applyBorder="1" applyAlignment="1">
      <alignment horizontal="left"/>
    </xf>
    <xf numFmtId="166" fontId="14" fillId="0" borderId="10" xfId="0" applyNumberFormat="1" applyFont="1" applyBorder="1" applyAlignment="1"/>
    <xf numFmtId="166" fontId="29" fillId="0" borderId="0" xfId="0" applyNumberFormat="1" applyFont="1" applyAlignment="1">
      <alignment horizontal="left"/>
    </xf>
    <xf numFmtId="0" fontId="13" fillId="0" borderId="0" xfId="0" applyFont="1" applyAlignment="1">
      <alignment horizontal="left"/>
    </xf>
    <xf numFmtId="167" fontId="18" fillId="0" borderId="8" xfId="0" applyNumberFormat="1" applyFont="1" applyBorder="1" applyAlignment="1"/>
    <xf numFmtId="167" fontId="14" fillId="0" borderId="9" xfId="0" applyNumberFormat="1" applyFont="1" applyBorder="1" applyAlignment="1"/>
    <xf numFmtId="167" fontId="18" fillId="0" borderId="0" xfId="0" applyNumberFormat="1" applyFont="1" applyAlignment="1"/>
    <xf numFmtId="167" fontId="4" fillId="0" borderId="9" xfId="0" applyNumberFormat="1" applyFont="1" applyBorder="1" applyAlignment="1">
      <alignment horizontal="left"/>
    </xf>
    <xf numFmtId="166" fontId="14" fillId="0" borderId="5" xfId="0" applyNumberFormat="1" applyFont="1" applyBorder="1" applyAlignment="1"/>
    <xf numFmtId="166" fontId="14" fillId="0" borderId="6" xfId="0" applyNumberFormat="1" applyFont="1" applyBorder="1" applyAlignment="1"/>
    <xf numFmtId="167" fontId="14" fillId="0" borderId="0" xfId="0" applyNumberFormat="1" applyFont="1" applyAlignment="1"/>
    <xf numFmtId="166" fontId="14" fillId="0" borderId="9" xfId="0" applyNumberFormat="1" applyFont="1" applyBorder="1" applyAlignment="1">
      <alignment horizontal="left"/>
    </xf>
    <xf numFmtId="167" fontId="14" fillId="0" borderId="8" xfId="0" applyNumberFormat="1" applyFont="1" applyBorder="1" applyAlignment="1">
      <alignment horizontal="left"/>
    </xf>
    <xf numFmtId="167" fontId="14" fillId="0" borderId="9" xfId="0" applyNumberFormat="1" applyFont="1" applyBorder="1" applyAlignment="1">
      <alignment horizontal="left"/>
    </xf>
    <xf numFmtId="167" fontId="14" fillId="0" borderId="0" xfId="0" applyNumberFormat="1" applyFont="1" applyAlignment="1">
      <alignment horizontal="left"/>
    </xf>
    <xf numFmtId="0" fontId="14" fillId="0" borderId="14" xfId="0" applyFont="1" applyBorder="1" applyAlignment="1">
      <alignment horizontal="center" wrapText="1"/>
    </xf>
    <xf numFmtId="0" fontId="4" fillId="0" borderId="12" xfId="0" applyFont="1" applyBorder="1" applyAlignment="1">
      <alignment horizontal="left" wrapText="1"/>
    </xf>
    <xf numFmtId="166" fontId="14" fillId="0" borderId="10" xfId="0" applyNumberFormat="1" applyFont="1" applyBorder="1" applyAlignment="1">
      <alignment horizontal="center"/>
    </xf>
    <xf numFmtId="0" fontId="14" fillId="0" borderId="12" xfId="0" applyFont="1" applyBorder="1" applyAlignment="1">
      <alignment horizontal="center" wrapText="1"/>
    </xf>
    <xf numFmtId="166" fontId="18" fillId="0" borderId="8" xfId="0" applyNumberFormat="1" applyFont="1" applyBorder="1" applyAlignment="1"/>
    <xf numFmtId="166" fontId="4" fillId="0" borderId="9" xfId="0" applyNumberFormat="1" applyFont="1" applyBorder="1" applyAlignment="1">
      <alignment horizontal="left"/>
    </xf>
    <xf numFmtId="166" fontId="14" fillId="0" borderId="9" xfId="0" applyNumberFormat="1" applyFont="1" applyBorder="1" applyAlignment="1"/>
    <xf numFmtId="166" fontId="18" fillId="0" borderId="0" xfId="0" applyNumberFormat="1" applyFont="1" applyAlignment="1"/>
    <xf numFmtId="167" fontId="18" fillId="0" borderId="5" xfId="0" applyNumberFormat="1" applyFont="1" applyBorder="1" applyAlignment="1"/>
    <xf numFmtId="166" fontId="14" fillId="0" borderId="13" xfId="0" applyNumberFormat="1" applyFont="1" applyBorder="1" applyAlignment="1">
      <alignment horizontal="left"/>
    </xf>
    <xf numFmtId="166" fontId="14" fillId="0" borderId="7" xfId="0" applyNumberFormat="1" applyFont="1" applyBorder="1" applyAlignment="1">
      <alignment horizontal="left"/>
    </xf>
    <xf numFmtId="167" fontId="14" fillId="0" borderId="7" xfId="0" applyNumberFormat="1" applyFont="1" applyBorder="1" applyAlignment="1"/>
    <xf numFmtId="166" fontId="14" fillId="0" borderId="10" xfId="0" applyNumberFormat="1" applyFont="1" applyBorder="1" applyAlignment="1">
      <alignment horizontal="left"/>
    </xf>
    <xf numFmtId="166" fontId="14" fillId="0" borderId="0" xfId="0" applyNumberFormat="1" applyFont="1" applyAlignment="1">
      <alignment horizontal="left"/>
    </xf>
    <xf numFmtId="167" fontId="14" fillId="0" borderId="0" xfId="0" applyNumberFormat="1" applyFont="1" applyBorder="1" applyAlignment="1"/>
    <xf numFmtId="166" fontId="14" fillId="0" borderId="12" xfId="0" applyNumberFormat="1" applyFont="1" applyBorder="1" applyAlignment="1">
      <alignment horizontal="left"/>
    </xf>
    <xf numFmtId="166" fontId="33" fillId="0" borderId="9" xfId="0" applyNumberFormat="1" applyFont="1" applyBorder="1" applyAlignment="1"/>
    <xf numFmtId="0" fontId="14" fillId="0" borderId="2" xfId="0" applyFont="1" applyBorder="1" applyAlignment="1">
      <alignment horizontal="center" wrapText="1"/>
    </xf>
    <xf numFmtId="166" fontId="14" fillId="0" borderId="15" xfId="0" applyNumberFormat="1" applyFont="1" applyBorder="1" applyAlignment="1">
      <alignment horizontal="left"/>
    </xf>
    <xf numFmtId="166" fontId="14" fillId="0" borderId="3" xfId="0" applyNumberFormat="1" applyFont="1" applyBorder="1" applyAlignment="1">
      <alignment horizontal="left"/>
    </xf>
    <xf numFmtId="0" fontId="14" fillId="0" borderId="15" xfId="0" applyFont="1" applyBorder="1" applyAlignment="1">
      <alignment horizontal="center" wrapText="1"/>
    </xf>
    <xf numFmtId="166" fontId="18" fillId="0" borderId="2" xfId="0" applyNumberFormat="1" applyFont="1" applyBorder="1" applyAlignment="1"/>
    <xf numFmtId="166" fontId="4" fillId="0" borderId="15" xfId="0" applyNumberFormat="1" applyFont="1" applyBorder="1" applyAlignment="1">
      <alignment horizontal="left"/>
    </xf>
    <xf numFmtId="166" fontId="4" fillId="0" borderId="3" xfId="0" applyNumberFormat="1" applyFont="1" applyBorder="1" applyAlignment="1">
      <alignment horizontal="left"/>
    </xf>
    <xf numFmtId="167" fontId="14" fillId="0" borderId="7" xfId="0" applyNumberFormat="1" applyFont="1" applyBorder="1" applyAlignment="1">
      <alignment horizontal="left"/>
    </xf>
    <xf numFmtId="166" fontId="18" fillId="0" borderId="13" xfId="0" applyNumberFormat="1" applyFont="1" applyBorder="1" applyAlignment="1"/>
    <xf numFmtId="166" fontId="4" fillId="0" borderId="7"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0</xdr:row>
      <xdr:rowOff>180975</xdr:rowOff>
    </xdr:from>
    <xdr:to>
      <xdr:col>4</xdr:col>
      <xdr:colOff>1133475</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00" y="180975"/>
          <a:ext cx="41052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F6" sqref="F6"/>
    </sheetView>
  </sheetViews>
  <sheetFormatPr defaultColWidth="21.5" defaultRowHeight="12.75" x14ac:dyDescent="0.2"/>
  <cols>
    <col min="1" max="1" width="111" customWidth="1"/>
    <col min="2" max="2" width="8.6640625" customWidth="1"/>
    <col min="3" max="3" width="8" customWidth="1"/>
    <col min="4" max="4" width="43.6640625" customWidth="1"/>
  </cols>
  <sheetData>
    <row r="1" spans="1:5" ht="15" customHeight="1" x14ac:dyDescent="0.25">
      <c r="A1" s="1"/>
      <c r="B1" s="2"/>
      <c r="C1" s="2"/>
      <c r="D1" s="3"/>
      <c r="E1" s="2"/>
    </row>
    <row r="2" spans="1:5" ht="15" customHeight="1" x14ac:dyDescent="0.25">
      <c r="A2" s="1"/>
      <c r="B2" s="2"/>
      <c r="C2" s="331"/>
      <c r="D2" s="330"/>
      <c r="E2" s="330"/>
    </row>
    <row r="3" spans="1:5" ht="15" customHeight="1" x14ac:dyDescent="0.25">
      <c r="A3" s="1"/>
      <c r="B3" s="2"/>
      <c r="C3" s="330"/>
      <c r="D3" s="330"/>
      <c r="E3" s="330"/>
    </row>
    <row r="4" spans="1:5" ht="15" customHeight="1" x14ac:dyDescent="0.25">
      <c r="A4" s="1"/>
      <c r="B4" s="2"/>
      <c r="C4" s="330"/>
      <c r="D4" s="330"/>
      <c r="E4" s="330"/>
    </row>
    <row r="5" spans="1:5" ht="15" customHeight="1" x14ac:dyDescent="0.25">
      <c r="A5" s="1"/>
      <c r="B5" s="2"/>
      <c r="C5" s="330"/>
      <c r="D5" s="330"/>
      <c r="E5" s="330"/>
    </row>
    <row r="6" spans="1:5" ht="15" customHeight="1" x14ac:dyDescent="0.25">
      <c r="A6" s="1"/>
      <c r="B6" s="2"/>
      <c r="C6" s="330"/>
      <c r="D6" s="330"/>
      <c r="E6" s="330"/>
    </row>
    <row r="7" spans="1:5" ht="15" customHeight="1" x14ac:dyDescent="0.25">
      <c r="A7" s="1"/>
      <c r="B7" s="2"/>
      <c r="C7" s="330"/>
      <c r="D7" s="330"/>
      <c r="E7" s="330"/>
    </row>
    <row r="8" spans="1:5" ht="15" customHeight="1" x14ac:dyDescent="0.25">
      <c r="A8" s="1"/>
      <c r="B8" s="2"/>
      <c r="C8" s="2"/>
      <c r="D8" s="3"/>
      <c r="E8" s="2"/>
    </row>
    <row r="9" spans="1:5" ht="26.1" customHeight="1" x14ac:dyDescent="0.4">
      <c r="A9" s="332" t="s">
        <v>0</v>
      </c>
      <c r="B9" s="330"/>
      <c r="C9" s="330"/>
      <c r="D9" s="330"/>
      <c r="E9" s="330"/>
    </row>
    <row r="10" spans="1:5" ht="15" customHeight="1" x14ac:dyDescent="0.25">
      <c r="A10" s="1"/>
      <c r="B10" s="2"/>
      <c r="C10" s="2"/>
      <c r="D10" s="3"/>
      <c r="E10" s="2"/>
    </row>
    <row r="11" spans="1:5" ht="15.95" customHeight="1" x14ac:dyDescent="0.25">
      <c r="A11" s="4" t="s">
        <v>1</v>
      </c>
      <c r="B11" s="2"/>
      <c r="C11" s="2"/>
      <c r="D11" s="3"/>
      <c r="E11" s="2"/>
    </row>
    <row r="12" spans="1:5" ht="15.95" customHeight="1" x14ac:dyDescent="0.25">
      <c r="A12" s="1"/>
      <c r="B12" s="2"/>
      <c r="C12" s="2"/>
      <c r="D12" s="3"/>
      <c r="E12" s="2"/>
    </row>
    <row r="13" spans="1:5" ht="15.95" customHeight="1" x14ac:dyDescent="0.25">
      <c r="A13" s="5" t="s">
        <v>2</v>
      </c>
      <c r="B13" s="6">
        <v>2</v>
      </c>
      <c r="C13" s="2"/>
      <c r="D13" s="7" t="s">
        <v>3</v>
      </c>
      <c r="E13" s="8" t="s">
        <v>4</v>
      </c>
    </row>
    <row r="14" spans="1:5" ht="15.95" customHeight="1" x14ac:dyDescent="0.25">
      <c r="A14" s="5" t="s">
        <v>5</v>
      </c>
      <c r="B14" s="6">
        <v>3</v>
      </c>
      <c r="C14" s="2"/>
      <c r="D14" s="333" t="s">
        <v>6</v>
      </c>
      <c r="E14" s="330"/>
    </row>
    <row r="15" spans="1:5" ht="15.95" customHeight="1" x14ac:dyDescent="0.25">
      <c r="A15" s="5" t="s">
        <v>7</v>
      </c>
      <c r="B15" s="6">
        <v>4</v>
      </c>
      <c r="C15" s="2"/>
      <c r="D15" s="3"/>
      <c r="E15" s="9"/>
    </row>
    <row r="16" spans="1:5" ht="15.95" customHeight="1" x14ac:dyDescent="0.25">
      <c r="A16" s="5" t="s">
        <v>8</v>
      </c>
      <c r="B16" s="6">
        <v>5</v>
      </c>
      <c r="C16" s="2"/>
      <c r="D16" s="7" t="s">
        <v>9</v>
      </c>
      <c r="E16" s="8" t="s">
        <v>10</v>
      </c>
    </row>
    <row r="17" spans="1:5" ht="15.95" customHeight="1" x14ac:dyDescent="0.25">
      <c r="A17" s="5" t="s">
        <v>11</v>
      </c>
      <c r="B17" s="6">
        <v>6</v>
      </c>
      <c r="C17" s="2"/>
      <c r="D17" s="333" t="s">
        <v>12</v>
      </c>
      <c r="E17" s="330"/>
    </row>
    <row r="18" spans="1:5" ht="15.95" customHeight="1" x14ac:dyDescent="0.25">
      <c r="A18" s="5" t="s">
        <v>13</v>
      </c>
      <c r="B18" s="6">
        <v>7</v>
      </c>
      <c r="C18" s="2"/>
      <c r="E18" s="2"/>
    </row>
    <row r="19" spans="1:5" ht="15.95" customHeight="1" x14ac:dyDescent="0.25">
      <c r="A19" s="318" t="s">
        <v>296</v>
      </c>
      <c r="B19" s="317" t="s">
        <v>295</v>
      </c>
      <c r="C19" s="2"/>
      <c r="E19" s="9"/>
    </row>
    <row r="20" spans="1:5" ht="15.95" customHeight="1" x14ac:dyDescent="0.25">
      <c r="A20" s="1"/>
      <c r="B20" s="10"/>
      <c r="C20" s="2"/>
      <c r="D20" s="7" t="s">
        <v>14</v>
      </c>
      <c r="E20" s="2"/>
    </row>
    <row r="21" spans="1:5" ht="15.95" customHeight="1" x14ac:dyDescent="0.25">
      <c r="A21" s="1"/>
      <c r="B21" s="10"/>
      <c r="C21" s="2"/>
      <c r="D21" s="3"/>
      <c r="E21" s="2"/>
    </row>
    <row r="22" spans="1:5" ht="15.95" customHeight="1" x14ac:dyDescent="0.25">
      <c r="A22" s="1"/>
      <c r="B22" s="10"/>
      <c r="C22" s="2"/>
      <c r="D22" s="7" t="s">
        <v>294</v>
      </c>
      <c r="E22" s="2"/>
    </row>
    <row r="23" spans="1:5" ht="15.95" customHeight="1" x14ac:dyDescent="0.25">
      <c r="A23" s="1"/>
      <c r="B23" s="10"/>
      <c r="C23" s="2"/>
      <c r="D23" s="7" t="s">
        <v>15</v>
      </c>
      <c r="E23" s="2"/>
    </row>
    <row r="24" spans="1:5" ht="15.95" customHeight="1" x14ac:dyDescent="0.25">
      <c r="A24" s="1"/>
      <c r="B24" s="10"/>
      <c r="C24" s="2"/>
      <c r="D24" s="3"/>
      <c r="E24" s="2"/>
    </row>
    <row r="25" spans="1:5" ht="15.95" customHeight="1" x14ac:dyDescent="0.25">
      <c r="A25" s="1"/>
      <c r="B25" s="10"/>
      <c r="C25" s="2"/>
      <c r="D25" s="3"/>
      <c r="E25" s="2"/>
    </row>
    <row r="26" spans="1:5" ht="15.95" customHeight="1" x14ac:dyDescent="0.25">
      <c r="C26" s="2"/>
      <c r="D26" s="3"/>
      <c r="E26" s="2"/>
    </row>
    <row r="27" spans="1:5" ht="15" customHeight="1" x14ac:dyDescent="0.2"/>
    <row r="28" spans="1:5" ht="14.1" customHeight="1" x14ac:dyDescent="0.25">
      <c r="B28" s="2"/>
      <c r="C28" s="2"/>
      <c r="D28" s="3"/>
      <c r="E28" s="2"/>
    </row>
    <row r="29" spans="1:5" ht="15" customHeight="1" x14ac:dyDescent="0.25">
      <c r="A29" s="1"/>
      <c r="B29" s="2"/>
      <c r="C29" s="2"/>
      <c r="D29" s="3"/>
      <c r="E29" s="2"/>
    </row>
    <row r="30" spans="1:5" ht="15" customHeight="1" x14ac:dyDescent="0.25">
      <c r="A30" s="329" t="s">
        <v>16</v>
      </c>
      <c r="B30" s="330"/>
      <c r="C30" s="330"/>
      <c r="D30" s="330"/>
      <c r="E30" s="330"/>
    </row>
    <row r="31" spans="1:5" ht="15" customHeight="1" x14ac:dyDescent="0.25">
      <c r="A31" s="329" t="s">
        <v>17</v>
      </c>
      <c r="B31" s="330"/>
      <c r="C31" s="330"/>
      <c r="D31" s="330"/>
      <c r="E31" s="330"/>
    </row>
    <row r="32" spans="1:5" ht="15" customHeight="1" x14ac:dyDescent="0.25">
      <c r="A32" s="329" t="s">
        <v>18</v>
      </c>
      <c r="B32" s="330"/>
      <c r="C32" s="330"/>
      <c r="D32" s="330"/>
      <c r="E32" s="330"/>
    </row>
    <row r="33" spans="1:5" ht="15" customHeight="1" x14ac:dyDescent="0.25">
      <c r="A33" s="1"/>
      <c r="B33" s="2"/>
      <c r="C33" s="2"/>
      <c r="D33" s="3"/>
      <c r="E33" s="2"/>
    </row>
    <row r="34" spans="1:5" ht="15" customHeight="1" x14ac:dyDescent="0.25">
      <c r="A34" s="11">
        <v>43411</v>
      </c>
      <c r="B34" s="2"/>
      <c r="C34" s="2"/>
      <c r="D34" s="3"/>
      <c r="E34" s="2"/>
    </row>
  </sheetData>
  <mergeCells count="7">
    <mergeCell ref="A30:E30"/>
    <mergeCell ref="A31:E31"/>
    <mergeCell ref="A32:E32"/>
    <mergeCell ref="C2:E7"/>
    <mergeCell ref="A9:E9"/>
    <mergeCell ref="D14:E14"/>
    <mergeCell ref="D17:E17"/>
  </mergeCells>
  <pageMargins left="0.7" right="0.7" top="0.75" bottom="0.75" header="0.3" footer="0.3"/>
  <pageSetup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opLeftCell="A19" workbookViewId="0">
      <selection activeCell="A38" sqref="A38"/>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s>
  <sheetData>
    <row r="1" spans="1:13" ht="15" customHeight="1" x14ac:dyDescent="0.25">
      <c r="A1" s="348" t="s">
        <v>207</v>
      </c>
      <c r="B1" s="330"/>
      <c r="C1" s="336"/>
      <c r="D1" s="336"/>
      <c r="E1" s="330"/>
      <c r="F1" s="336"/>
      <c r="G1" s="336"/>
      <c r="H1" s="336"/>
      <c r="I1" s="349"/>
      <c r="J1" s="336"/>
      <c r="K1" s="330"/>
      <c r="L1" s="15"/>
      <c r="M1" s="15"/>
    </row>
    <row r="2" spans="1:13" ht="15" customHeight="1" x14ac:dyDescent="0.25">
      <c r="A2" s="348" t="s">
        <v>20</v>
      </c>
      <c r="B2" s="330"/>
      <c r="C2" s="336"/>
      <c r="D2" s="336"/>
      <c r="E2" s="330"/>
      <c r="F2" s="336"/>
      <c r="G2" s="336"/>
      <c r="H2" s="336"/>
      <c r="I2" s="349"/>
      <c r="J2" s="336"/>
      <c r="K2" s="330"/>
      <c r="L2" s="15"/>
      <c r="M2" s="15"/>
    </row>
    <row r="3" spans="1:13" ht="15" customHeight="1" x14ac:dyDescent="0.25">
      <c r="A3" s="68"/>
      <c r="B3" s="15"/>
      <c r="C3" s="15"/>
      <c r="D3" s="15"/>
      <c r="E3" s="15"/>
      <c r="F3" s="15"/>
      <c r="G3" s="15"/>
      <c r="H3" s="15"/>
      <c r="I3" s="15"/>
      <c r="J3" s="15"/>
      <c r="K3" s="15"/>
      <c r="L3" s="15"/>
      <c r="M3" s="15"/>
    </row>
    <row r="4" spans="1:13" ht="15" customHeight="1" x14ac:dyDescent="0.25">
      <c r="A4" s="264" t="s">
        <v>161</v>
      </c>
      <c r="B4" s="68"/>
      <c r="C4" s="18" t="s">
        <v>70</v>
      </c>
      <c r="D4" s="18" t="s">
        <v>71</v>
      </c>
      <c r="E4" s="18" t="s">
        <v>72</v>
      </c>
      <c r="F4" s="18" t="s">
        <v>115</v>
      </c>
      <c r="G4" s="19"/>
      <c r="I4" s="18" t="s">
        <v>70</v>
      </c>
      <c r="J4" s="20" t="s">
        <v>71</v>
      </c>
      <c r="K4" s="18" t="s">
        <v>116</v>
      </c>
    </row>
    <row r="5" spans="1:13" ht="15" customHeight="1" x14ac:dyDescent="0.25">
      <c r="A5" s="21" t="s">
        <v>260</v>
      </c>
      <c r="B5" s="68"/>
      <c r="C5" s="24" t="s">
        <v>28</v>
      </c>
      <c r="D5" s="24" t="s">
        <v>28</v>
      </c>
      <c r="E5" s="24" t="s">
        <v>28</v>
      </c>
      <c r="F5" s="24" t="s">
        <v>28</v>
      </c>
      <c r="G5" s="25" t="s">
        <v>27</v>
      </c>
      <c r="I5" s="24" t="s">
        <v>29</v>
      </c>
      <c r="J5" s="26" t="s">
        <v>29</v>
      </c>
      <c r="K5" s="24" t="s">
        <v>29</v>
      </c>
    </row>
    <row r="6" spans="1:13" ht="15" customHeight="1" x14ac:dyDescent="0.25">
      <c r="A6" s="132" t="s">
        <v>133</v>
      </c>
      <c r="B6" s="68"/>
      <c r="C6" s="265">
        <v>501000000</v>
      </c>
      <c r="D6" s="265">
        <v>923000000</v>
      </c>
      <c r="E6" s="265">
        <v>1487000000</v>
      </c>
      <c r="F6" s="287">
        <v>1988000000</v>
      </c>
      <c r="G6" s="263"/>
      <c r="I6" s="287">
        <v>649000000</v>
      </c>
      <c r="J6" s="288">
        <v>1416000000</v>
      </c>
      <c r="K6" s="287">
        <v>2379000000</v>
      </c>
    </row>
    <row r="7" spans="1:13" ht="15" customHeight="1" x14ac:dyDescent="0.25">
      <c r="A7" s="56" t="s">
        <v>261</v>
      </c>
      <c r="B7" s="68"/>
      <c r="C7" s="283"/>
      <c r="D7" s="283"/>
      <c r="E7" s="283"/>
      <c r="F7" s="289"/>
      <c r="G7" s="262"/>
      <c r="I7" s="290"/>
      <c r="J7" s="291"/>
      <c r="K7" s="290"/>
    </row>
    <row r="8" spans="1:13" ht="15" customHeight="1" x14ac:dyDescent="0.25">
      <c r="A8" s="43" t="s">
        <v>130</v>
      </c>
      <c r="B8" s="68"/>
      <c r="C8" s="86">
        <v>-1000000</v>
      </c>
      <c r="D8" s="86">
        <v>-15000000</v>
      </c>
      <c r="E8" s="86">
        <v>-192000000</v>
      </c>
      <c r="F8" s="88">
        <v>-334000000</v>
      </c>
      <c r="G8" s="262"/>
      <c r="I8" s="88">
        <v>-130000000</v>
      </c>
      <c r="J8" s="221">
        <v>-256000000</v>
      </c>
      <c r="K8" s="88">
        <v>-389000000</v>
      </c>
    </row>
    <row r="9" spans="1:13" ht="15" customHeight="1" x14ac:dyDescent="0.25">
      <c r="A9" s="43" t="s">
        <v>81</v>
      </c>
      <c r="B9" s="68"/>
      <c r="C9" s="86">
        <v>-10000000</v>
      </c>
      <c r="D9" s="86">
        <v>-5000000</v>
      </c>
      <c r="E9" s="86">
        <v>4000000</v>
      </c>
      <c r="F9" s="88">
        <v>10000000</v>
      </c>
      <c r="G9" s="262"/>
      <c r="I9" s="88">
        <v>-9000000</v>
      </c>
      <c r="J9" s="221">
        <v>-17000000</v>
      </c>
      <c r="K9" s="88">
        <v>-11000000</v>
      </c>
    </row>
    <row r="10" spans="1:13" ht="15" customHeight="1" x14ac:dyDescent="0.25">
      <c r="A10" s="43" t="s">
        <v>262</v>
      </c>
      <c r="B10" s="68"/>
      <c r="C10" s="275">
        <v>-1000000</v>
      </c>
      <c r="D10" s="275">
        <v>-41000000</v>
      </c>
      <c r="E10" s="275">
        <v>189000000</v>
      </c>
      <c r="F10" s="136">
        <v>297000000</v>
      </c>
      <c r="G10" s="262"/>
      <c r="I10" s="136">
        <v>81000000</v>
      </c>
      <c r="J10" s="222">
        <v>133000000</v>
      </c>
      <c r="K10" s="136">
        <v>334000000</v>
      </c>
    </row>
    <row r="11" spans="1:13" ht="15" customHeight="1" x14ac:dyDescent="0.25">
      <c r="A11" s="56" t="s">
        <v>263</v>
      </c>
      <c r="B11" s="68"/>
      <c r="C11" s="86">
        <f>SUM(C8:C10)</f>
        <v>-12000000</v>
      </c>
      <c r="D11" s="86">
        <f>SUM(D8:D10)</f>
        <v>-61000000</v>
      </c>
      <c r="E11" s="86">
        <f>SUM(E8:E10)</f>
        <v>1000000</v>
      </c>
      <c r="F11" s="88">
        <f>SUM(F8:F10)</f>
        <v>-27000000</v>
      </c>
      <c r="G11" s="292"/>
      <c r="I11" s="88">
        <f>SUM(I8:I10)</f>
        <v>-58000000</v>
      </c>
      <c r="J11" s="221">
        <f>SUM(J8:J10)</f>
        <v>-140000000</v>
      </c>
      <c r="K11" s="88">
        <f>SUM(K8:K10)</f>
        <v>-66000000</v>
      </c>
    </row>
    <row r="12" spans="1:13" ht="15" customHeight="1" x14ac:dyDescent="0.25">
      <c r="A12" s="56" t="s">
        <v>264</v>
      </c>
      <c r="B12" s="68"/>
      <c r="C12" s="275">
        <v>0</v>
      </c>
      <c r="D12" s="275">
        <v>0</v>
      </c>
      <c r="E12" s="275">
        <v>0</v>
      </c>
      <c r="F12" s="136">
        <v>-108000000</v>
      </c>
      <c r="G12" s="292"/>
      <c r="I12" s="136">
        <v>0</v>
      </c>
      <c r="J12" s="222">
        <v>0</v>
      </c>
      <c r="K12" s="136">
        <v>0</v>
      </c>
    </row>
    <row r="13" spans="1:13" ht="30.95" customHeight="1" x14ac:dyDescent="0.25">
      <c r="A13" s="127" t="s">
        <v>265</v>
      </c>
      <c r="B13" s="68"/>
      <c r="C13" s="293">
        <f>C6-(SUM(C11:C12))</f>
        <v>513000000</v>
      </c>
      <c r="D13" s="293">
        <f>D6-(SUM(D11:D12))</f>
        <v>984000000</v>
      </c>
      <c r="E13" s="293">
        <f>E6-(SUM(E11:E12))</f>
        <v>1486000000</v>
      </c>
      <c r="F13" s="294">
        <f>F6-(SUM(F11:F12))</f>
        <v>2123000000</v>
      </c>
      <c r="G13" s="15"/>
      <c r="H13" s="15"/>
      <c r="I13" s="294">
        <f>I6-(SUM(I11:I12))</f>
        <v>707000000</v>
      </c>
      <c r="J13" s="294">
        <f>J6-(SUM(J11:J12))</f>
        <v>1556000000</v>
      </c>
      <c r="K13" s="294">
        <f>K6-(SUM(K11:K12))</f>
        <v>2445000000</v>
      </c>
      <c r="L13" s="15"/>
      <c r="M13" s="15"/>
    </row>
    <row r="14" spans="1:13" ht="15" customHeight="1" x14ac:dyDescent="0.25">
      <c r="A14" s="68"/>
      <c r="B14" s="15"/>
      <c r="C14" s="15"/>
      <c r="D14" s="15"/>
      <c r="E14" s="15"/>
      <c r="F14" s="15"/>
      <c r="G14" s="15"/>
      <c r="H14" s="15"/>
      <c r="I14" s="15"/>
      <c r="J14" s="15"/>
      <c r="K14" s="15"/>
      <c r="L14" s="15"/>
      <c r="M14" s="15"/>
    </row>
    <row r="15" spans="1:13" ht="15" customHeight="1" x14ac:dyDescent="0.25">
      <c r="A15" s="295"/>
      <c r="B15" s="68"/>
      <c r="C15" s="18" t="s">
        <v>21</v>
      </c>
      <c r="D15" s="18" t="s">
        <v>22</v>
      </c>
      <c r="E15" s="18" t="s">
        <v>23</v>
      </c>
      <c r="F15" s="18" t="s">
        <v>24</v>
      </c>
      <c r="G15" s="18" t="s">
        <v>25</v>
      </c>
      <c r="H15" s="68"/>
      <c r="I15" s="18" t="s">
        <v>21</v>
      </c>
      <c r="J15" s="18" t="s">
        <v>22</v>
      </c>
      <c r="K15" s="18" t="s">
        <v>23</v>
      </c>
      <c r="L15" s="20" t="s">
        <v>25</v>
      </c>
      <c r="M15" s="68"/>
    </row>
    <row r="16" spans="1:13" ht="15" customHeight="1" x14ac:dyDescent="0.25">
      <c r="A16" s="21" t="s">
        <v>161</v>
      </c>
      <c r="B16" s="68"/>
      <c r="C16" s="296">
        <v>2017</v>
      </c>
      <c r="D16" s="296">
        <v>2017</v>
      </c>
      <c r="E16" s="296">
        <v>2017</v>
      </c>
      <c r="F16" s="296">
        <v>2017</v>
      </c>
      <c r="G16" s="296">
        <v>2017</v>
      </c>
      <c r="H16" s="68"/>
      <c r="I16" s="296">
        <v>2018</v>
      </c>
      <c r="J16" s="296">
        <v>2018</v>
      </c>
      <c r="K16" s="296">
        <v>2018</v>
      </c>
      <c r="L16" s="297">
        <v>2018</v>
      </c>
      <c r="M16" s="68"/>
    </row>
    <row r="17" spans="1:13" ht="15" customHeight="1" x14ac:dyDescent="0.25">
      <c r="A17" s="81" t="s">
        <v>266</v>
      </c>
      <c r="B17" s="15"/>
      <c r="C17" s="16"/>
      <c r="D17" s="84"/>
      <c r="E17" s="84"/>
      <c r="F17" s="84"/>
      <c r="G17" s="84"/>
      <c r="H17" s="15"/>
      <c r="I17" s="298"/>
      <c r="J17" s="298"/>
      <c r="K17" s="298"/>
      <c r="L17" s="298"/>
      <c r="M17" s="68"/>
    </row>
    <row r="18" spans="1:13" ht="15" customHeight="1" x14ac:dyDescent="0.25">
      <c r="A18" s="56" t="s">
        <v>201</v>
      </c>
      <c r="B18" s="15"/>
      <c r="C18" s="88">
        <v>69000000</v>
      </c>
      <c r="D18" s="221">
        <v>51000000</v>
      </c>
      <c r="E18" s="221">
        <v>63000000</v>
      </c>
      <c r="F18" s="221">
        <v>73000000</v>
      </c>
      <c r="G18" s="221">
        <v>256000000</v>
      </c>
      <c r="H18" s="15"/>
      <c r="I18" s="88">
        <v>37000000</v>
      </c>
      <c r="J18" s="88">
        <v>60000000</v>
      </c>
      <c r="K18" s="88">
        <v>64000000</v>
      </c>
      <c r="L18" s="88">
        <f>SUM(I18:K18)</f>
        <v>161000000</v>
      </c>
      <c r="M18" s="68"/>
    </row>
    <row r="19" spans="1:13" ht="15" customHeight="1" x14ac:dyDescent="0.25">
      <c r="A19" s="56" t="s">
        <v>202</v>
      </c>
      <c r="B19" s="15"/>
      <c r="C19" s="136">
        <v>18000000</v>
      </c>
      <c r="D19" s="222">
        <v>7000000</v>
      </c>
      <c r="E19" s="222">
        <v>22000000</v>
      </c>
      <c r="F19" s="222">
        <v>23000000</v>
      </c>
      <c r="G19" s="222">
        <v>70000000</v>
      </c>
      <c r="H19" s="15"/>
      <c r="I19" s="136">
        <v>20000000</v>
      </c>
      <c r="J19" s="136">
        <v>44000000</v>
      </c>
      <c r="K19" s="136">
        <v>38000000</v>
      </c>
      <c r="L19" s="136">
        <f>SUM(I19:K19)</f>
        <v>102000000</v>
      </c>
      <c r="M19" s="68"/>
    </row>
    <row r="20" spans="1:13" ht="15" customHeight="1" x14ac:dyDescent="0.25">
      <c r="A20" s="32" t="s">
        <v>203</v>
      </c>
      <c r="B20" s="15"/>
      <c r="C20" s="88">
        <f>SUM(C18:C19)</f>
        <v>87000000</v>
      </c>
      <c r="D20" s="221">
        <f>SUM(D18:D19)</f>
        <v>58000000</v>
      </c>
      <c r="E20" s="221">
        <f>SUM(E18:E19)</f>
        <v>85000000</v>
      </c>
      <c r="F20" s="221">
        <f>SUM(F18:F19)</f>
        <v>96000000</v>
      </c>
      <c r="G20" s="221">
        <f>SUM(G18:G19)</f>
        <v>326000000</v>
      </c>
      <c r="H20" s="15"/>
      <c r="I20" s="88">
        <f>SUM(I18:I19)</f>
        <v>57000000</v>
      </c>
      <c r="J20" s="88">
        <f>SUM(J18:J19)</f>
        <v>104000000</v>
      </c>
      <c r="K20" s="88">
        <f>SUM(K18:K19)</f>
        <v>102000000</v>
      </c>
      <c r="L20" s="88">
        <f>SUM(L18:L19)</f>
        <v>263000000</v>
      </c>
      <c r="M20" s="68"/>
    </row>
    <row r="21" spans="1:13" ht="15" customHeight="1" x14ac:dyDescent="0.25">
      <c r="A21" s="46"/>
      <c r="B21" s="15"/>
      <c r="C21" s="27"/>
      <c r="D21" s="30"/>
      <c r="E21" s="30"/>
      <c r="F21" s="30"/>
      <c r="G21" s="30"/>
      <c r="H21" s="15"/>
      <c r="I21" s="299"/>
      <c r="J21" s="299"/>
      <c r="K21" s="299"/>
      <c r="L21" s="299"/>
      <c r="M21" s="68"/>
    </row>
    <row r="22" spans="1:13" ht="15" customHeight="1" x14ac:dyDescent="0.25">
      <c r="A22" s="56" t="s">
        <v>267</v>
      </c>
      <c r="B22" s="15"/>
      <c r="C22" s="88">
        <v>6000000</v>
      </c>
      <c r="D22" s="221">
        <v>1000000</v>
      </c>
      <c r="E22" s="221">
        <v>19000000</v>
      </c>
      <c r="F22" s="221">
        <v>22000000</v>
      </c>
      <c r="G22" s="221">
        <v>48000000</v>
      </c>
      <c r="H22" s="15"/>
      <c r="I22" s="136">
        <v>75000000</v>
      </c>
      <c r="J22" s="136">
        <v>38000000</v>
      </c>
      <c r="K22" s="136">
        <v>14000000</v>
      </c>
      <c r="L22" s="136">
        <f>SUM(I22:K22)</f>
        <v>127000000</v>
      </c>
      <c r="M22" s="68"/>
    </row>
    <row r="23" spans="1:13" ht="15" customHeight="1" x14ac:dyDescent="0.25">
      <c r="A23" s="32" t="s">
        <v>268</v>
      </c>
      <c r="B23" s="15"/>
      <c r="C23" s="300">
        <f>C20+C22</f>
        <v>93000000</v>
      </c>
      <c r="D23" s="223">
        <f>D20+D22</f>
        <v>59000000</v>
      </c>
      <c r="E23" s="301">
        <f>E20+E22</f>
        <v>104000000</v>
      </c>
      <c r="F23" s="223">
        <f>F20+F22</f>
        <v>118000000</v>
      </c>
      <c r="G23" s="302">
        <f>G20+G22</f>
        <v>374000000</v>
      </c>
      <c r="H23" s="15"/>
      <c r="I23" s="88">
        <f>SUM(I20:I22)</f>
        <v>132000000</v>
      </c>
      <c r="J23" s="88">
        <f>SUM(J20:J22)</f>
        <v>142000000</v>
      </c>
      <c r="K23" s="88">
        <f>SUM(K20:K22)</f>
        <v>116000000</v>
      </c>
      <c r="L23" s="88">
        <f>SUM(L20:L22)</f>
        <v>390000000</v>
      </c>
      <c r="M23" s="68"/>
    </row>
    <row r="24" spans="1:13" ht="15" customHeight="1" x14ac:dyDescent="0.25">
      <c r="A24" s="46"/>
      <c r="B24" s="15"/>
      <c r="C24" s="28"/>
      <c r="D24" s="27"/>
      <c r="E24" s="15"/>
      <c r="F24" s="27"/>
      <c r="G24" s="30"/>
      <c r="H24" s="15"/>
      <c r="I24" s="299"/>
      <c r="J24" s="299"/>
      <c r="K24" s="299"/>
      <c r="L24" s="299"/>
      <c r="M24" s="68"/>
    </row>
    <row r="25" spans="1:13" ht="15" customHeight="1" x14ac:dyDescent="0.25">
      <c r="A25" s="56" t="s">
        <v>203</v>
      </c>
      <c r="B25" s="15"/>
      <c r="C25" s="86">
        <v>87000000</v>
      </c>
      <c r="D25" s="88">
        <v>58000000</v>
      </c>
      <c r="E25" s="274">
        <v>85000000</v>
      </c>
      <c r="F25" s="88">
        <v>96000000</v>
      </c>
      <c r="G25" s="221">
        <v>326000000</v>
      </c>
      <c r="H25" s="15"/>
      <c r="I25" s="88">
        <f>I20</f>
        <v>57000000</v>
      </c>
      <c r="J25" s="88">
        <f>J20</f>
        <v>104000000</v>
      </c>
      <c r="K25" s="88">
        <v>102000000</v>
      </c>
      <c r="L25" s="88">
        <f>SUM(I25:K25)</f>
        <v>263000000</v>
      </c>
      <c r="M25" s="68"/>
    </row>
    <row r="26" spans="1:13" ht="15" customHeight="1" x14ac:dyDescent="0.25">
      <c r="A26" s="56" t="s">
        <v>269</v>
      </c>
      <c r="B26" s="15"/>
      <c r="C26" s="86">
        <v>54000000</v>
      </c>
      <c r="D26" s="88">
        <v>54000000</v>
      </c>
      <c r="E26" s="274">
        <v>59000000</v>
      </c>
      <c r="F26" s="88">
        <v>46000000</v>
      </c>
      <c r="G26" s="221">
        <v>213000000</v>
      </c>
      <c r="H26" s="15"/>
      <c r="I26" s="88">
        <v>46000000</v>
      </c>
      <c r="J26" s="88">
        <v>54000000</v>
      </c>
      <c r="K26" s="88">
        <v>52000000</v>
      </c>
      <c r="L26" s="88">
        <f>SUM(I26:K26)</f>
        <v>152000000</v>
      </c>
      <c r="M26" s="68"/>
    </row>
    <row r="27" spans="1:13" ht="15" customHeight="1" x14ac:dyDescent="0.25">
      <c r="A27" s="56" t="s">
        <v>270</v>
      </c>
      <c r="B27" s="15"/>
      <c r="C27" s="86">
        <v>20000000</v>
      </c>
      <c r="D27" s="88">
        <v>22000000</v>
      </c>
      <c r="E27" s="274">
        <v>39000000</v>
      </c>
      <c r="F27" s="88">
        <v>44000000</v>
      </c>
      <c r="G27" s="221">
        <v>125000000</v>
      </c>
      <c r="H27" s="15"/>
      <c r="I27" s="88">
        <v>20000000</v>
      </c>
      <c r="J27" s="88">
        <v>33000000</v>
      </c>
      <c r="K27" s="88">
        <v>36000000</v>
      </c>
      <c r="L27" s="88">
        <f>SUM(I27:K27)</f>
        <v>89000000</v>
      </c>
      <c r="M27" s="68"/>
    </row>
    <row r="28" spans="1:13" ht="15" customHeight="1" x14ac:dyDescent="0.25">
      <c r="A28" s="56" t="s">
        <v>271</v>
      </c>
      <c r="B28" s="15"/>
      <c r="C28" s="86">
        <v>0</v>
      </c>
      <c r="D28" s="88">
        <v>0</v>
      </c>
      <c r="E28" s="274">
        <v>0</v>
      </c>
      <c r="F28" s="88">
        <v>0</v>
      </c>
      <c r="G28" s="221">
        <v>0</v>
      </c>
      <c r="H28" s="15"/>
      <c r="I28" s="88">
        <v>1000000</v>
      </c>
      <c r="J28" s="88">
        <v>0</v>
      </c>
      <c r="K28" s="88">
        <v>0</v>
      </c>
      <c r="L28" s="88">
        <f>SUM(I28:K28)</f>
        <v>1000000</v>
      </c>
      <c r="M28" s="68"/>
    </row>
    <row r="29" spans="1:13" ht="15" customHeight="1" x14ac:dyDescent="0.25">
      <c r="A29" s="56" t="s">
        <v>272</v>
      </c>
      <c r="B29" s="15"/>
      <c r="C29" s="275">
        <v>0</v>
      </c>
      <c r="D29" s="136">
        <v>0</v>
      </c>
      <c r="E29" s="276">
        <v>0</v>
      </c>
      <c r="F29" s="136">
        <v>0</v>
      </c>
      <c r="G29" s="222">
        <v>0</v>
      </c>
      <c r="H29" s="15"/>
      <c r="I29" s="136">
        <v>0</v>
      </c>
      <c r="J29" s="136">
        <v>1000000</v>
      </c>
      <c r="K29" s="88">
        <v>0</v>
      </c>
      <c r="L29" s="136">
        <f>SUM(I29:K29)</f>
        <v>1000000</v>
      </c>
      <c r="M29" s="68"/>
    </row>
    <row r="30" spans="1:13" ht="21.95" customHeight="1" x14ac:dyDescent="0.25">
      <c r="A30" s="304" t="s">
        <v>273</v>
      </c>
      <c r="B30" s="15"/>
      <c r="C30" s="305">
        <f>SUM(C25:C28)</f>
        <v>161000000</v>
      </c>
      <c r="D30" s="306">
        <f>SUM(D25:D28)</f>
        <v>134000000</v>
      </c>
      <c r="E30" s="306">
        <f>SUM(E25:E28)</f>
        <v>183000000</v>
      </c>
      <c r="F30" s="306">
        <f>SUM(F25:F28)</f>
        <v>186000000</v>
      </c>
      <c r="G30" s="306">
        <f>SUM(G25:G28)</f>
        <v>664000000</v>
      </c>
      <c r="H30" s="15"/>
      <c r="I30" s="294">
        <f>SUM(I25:I28)</f>
        <v>124000000</v>
      </c>
      <c r="J30" s="294">
        <f>SUM(J25:J29)</f>
        <v>192000000</v>
      </c>
      <c r="K30" s="294">
        <v>190000000</v>
      </c>
      <c r="L30" s="294">
        <f>SUM(L25:L29)</f>
        <v>506000000</v>
      </c>
      <c r="M30" s="68"/>
    </row>
    <row r="31" spans="1:13" ht="15" customHeight="1" x14ac:dyDescent="0.25">
      <c r="A31" s="68"/>
      <c r="B31" s="68"/>
      <c r="C31" s="68"/>
      <c r="D31" s="68"/>
      <c r="E31" s="68"/>
      <c r="F31" s="68"/>
      <c r="G31" s="68"/>
      <c r="H31" s="68"/>
      <c r="I31" s="68"/>
      <c r="J31" s="68"/>
      <c r="K31" s="68"/>
      <c r="L31" s="68"/>
      <c r="M31" s="68"/>
    </row>
    <row r="32" spans="1:13" ht="15" customHeight="1" x14ac:dyDescent="0.25">
      <c r="A32" s="114"/>
      <c r="B32" s="68"/>
      <c r="C32" s="18" t="s">
        <v>21</v>
      </c>
      <c r="D32" s="236" t="s">
        <v>22</v>
      </c>
      <c r="E32" s="18" t="s">
        <v>23</v>
      </c>
      <c r="F32" s="18" t="s">
        <v>24</v>
      </c>
      <c r="G32" s="18" t="s">
        <v>25</v>
      </c>
      <c r="H32" s="19"/>
      <c r="I32" s="18" t="s">
        <v>21</v>
      </c>
      <c r="J32" s="18" t="s">
        <v>22</v>
      </c>
      <c r="K32" s="18" t="s">
        <v>274</v>
      </c>
      <c r="L32" s="18" t="s">
        <v>25</v>
      </c>
      <c r="M32" s="68"/>
    </row>
    <row r="33" spans="1:13" ht="15" customHeight="1" x14ac:dyDescent="0.25">
      <c r="A33" s="46"/>
      <c r="B33" s="68"/>
      <c r="C33" s="296">
        <v>2017</v>
      </c>
      <c r="D33" s="296">
        <v>2017</v>
      </c>
      <c r="E33" s="296">
        <v>2017</v>
      </c>
      <c r="F33" s="296">
        <v>2017</v>
      </c>
      <c r="G33" s="296">
        <v>2017</v>
      </c>
      <c r="H33" s="68"/>
      <c r="I33" s="307">
        <v>2018</v>
      </c>
      <c r="J33" s="307">
        <v>2018</v>
      </c>
      <c r="K33" s="307">
        <v>2018</v>
      </c>
      <c r="L33" s="296">
        <v>2018</v>
      </c>
      <c r="M33" s="68"/>
    </row>
    <row r="34" spans="1:13" ht="18" customHeight="1" x14ac:dyDescent="0.25">
      <c r="A34" s="81" t="s">
        <v>275</v>
      </c>
      <c r="B34" s="68"/>
      <c r="C34" s="321">
        <v>34000000</v>
      </c>
      <c r="D34" s="321">
        <v>41000000</v>
      </c>
      <c r="E34" s="321">
        <v>141000000</v>
      </c>
      <c r="F34" s="321">
        <v>160000000</v>
      </c>
      <c r="G34" s="321">
        <v>376000000</v>
      </c>
      <c r="H34" s="322"/>
      <c r="I34" s="321">
        <v>168000000</v>
      </c>
      <c r="J34" s="321">
        <v>44000000</v>
      </c>
      <c r="K34" s="321">
        <v>103000000</v>
      </c>
      <c r="L34" s="321">
        <f>SUM(I34:K34)</f>
        <v>315000000</v>
      </c>
      <c r="M34" s="68"/>
    </row>
    <row r="35" spans="1:13" ht="15" customHeight="1" x14ac:dyDescent="0.25">
      <c r="A35" s="56" t="s">
        <v>276</v>
      </c>
      <c r="B35" s="68"/>
      <c r="C35" s="88">
        <v>50000000</v>
      </c>
      <c r="D35" s="88">
        <v>46000000</v>
      </c>
      <c r="E35" s="88">
        <v>106000000</v>
      </c>
      <c r="F35" s="88">
        <v>171000000</v>
      </c>
      <c r="G35" s="88">
        <v>373000000</v>
      </c>
      <c r="H35" s="284"/>
      <c r="I35" s="88">
        <v>173000000</v>
      </c>
      <c r="J35" s="88">
        <v>26000000</v>
      </c>
      <c r="K35" s="86">
        <v>32000000</v>
      </c>
      <c r="L35" s="88">
        <f>SUM(I35:K35)</f>
        <v>231000000</v>
      </c>
      <c r="M35" s="15"/>
    </row>
    <row r="36" spans="1:13" ht="30.95" customHeight="1" x14ac:dyDescent="0.25">
      <c r="A36" s="56" t="s">
        <v>277</v>
      </c>
      <c r="B36" s="68"/>
      <c r="C36" s="88">
        <v>0</v>
      </c>
      <c r="D36" s="88">
        <v>0</v>
      </c>
      <c r="E36" s="88">
        <v>-1000000</v>
      </c>
      <c r="F36" s="88">
        <v>-12000000</v>
      </c>
      <c r="G36" s="88">
        <v>-13000000</v>
      </c>
      <c r="H36" s="308"/>
      <c r="I36" s="88">
        <v>0</v>
      </c>
      <c r="J36" s="88">
        <v>7000000</v>
      </c>
      <c r="K36" s="88">
        <v>76000000</v>
      </c>
      <c r="L36" s="88">
        <f>SUM(I36:K36)</f>
        <v>83000000</v>
      </c>
      <c r="M36" s="15"/>
    </row>
    <row r="37" spans="1:13" ht="15" customHeight="1" x14ac:dyDescent="0.25">
      <c r="A37" s="56" t="s">
        <v>278</v>
      </c>
      <c r="B37" s="68"/>
      <c r="C37" s="136">
        <v>0</v>
      </c>
      <c r="D37" s="136">
        <v>0</v>
      </c>
      <c r="E37" s="136">
        <v>41000000</v>
      </c>
      <c r="F37" s="136">
        <v>0</v>
      </c>
      <c r="G37" s="136">
        <v>41000000</v>
      </c>
      <c r="H37" s="284"/>
      <c r="I37" s="136">
        <v>0</v>
      </c>
      <c r="J37" s="136">
        <v>0</v>
      </c>
      <c r="K37" s="136">
        <v>0</v>
      </c>
      <c r="L37" s="136">
        <f>SUM(I37:K37)</f>
        <v>0</v>
      </c>
      <c r="M37" s="15"/>
    </row>
    <row r="38" spans="1:13" ht="30.95" customHeight="1" x14ac:dyDescent="0.25">
      <c r="A38" s="127" t="s">
        <v>279</v>
      </c>
      <c r="B38" s="68"/>
      <c r="C38" s="229">
        <f>C34-SUM(C35:C37)</f>
        <v>-16000000</v>
      </c>
      <c r="D38" s="278">
        <f>D34-SUM(D35:D37)</f>
        <v>-5000000</v>
      </c>
      <c r="E38" s="278">
        <f>E34-SUM(E35:E37)</f>
        <v>-5000000</v>
      </c>
      <c r="F38" s="278">
        <f>F34-SUM(F35:F37)</f>
        <v>1000000</v>
      </c>
      <c r="G38" s="278">
        <f>G34-SUM(G35:G37)</f>
        <v>-25000000</v>
      </c>
      <c r="H38" s="284"/>
      <c r="I38" s="278">
        <f>I34-SUM(I35:I37)</f>
        <v>-5000000</v>
      </c>
      <c r="J38" s="278">
        <f>J34-SUM(J35:J37)</f>
        <v>11000000</v>
      </c>
      <c r="K38" s="278">
        <f>K34-SUM(K35:K37)</f>
        <v>-5000000</v>
      </c>
      <c r="L38" s="278">
        <f>L34-SUM(L35:L37)</f>
        <v>1000000</v>
      </c>
      <c r="M38" s="15"/>
    </row>
    <row r="39" spans="1:13" ht="15" customHeight="1" x14ac:dyDescent="0.25">
      <c r="A39" s="68"/>
      <c r="B39" s="15"/>
      <c r="C39" s="309"/>
      <c r="D39" s="309"/>
      <c r="E39" s="309"/>
      <c r="F39" s="309"/>
      <c r="G39" s="309"/>
      <c r="H39" s="309"/>
      <c r="I39" s="309"/>
      <c r="J39" s="309"/>
      <c r="K39" s="309"/>
      <c r="L39" s="309"/>
      <c r="M39" s="15"/>
    </row>
    <row r="40" spans="1:13" ht="15" customHeight="1" x14ac:dyDescent="0.25">
      <c r="A40" s="114"/>
      <c r="B40" s="15"/>
      <c r="C40" s="310" t="s">
        <v>280</v>
      </c>
      <c r="D40" s="311" t="s">
        <v>281</v>
      </c>
      <c r="E40" s="310" t="s">
        <v>282</v>
      </c>
      <c r="F40" s="310" t="s">
        <v>283</v>
      </c>
      <c r="G40" s="310" t="s">
        <v>284</v>
      </c>
      <c r="H40" s="280"/>
      <c r="I40" s="18" t="s">
        <v>21</v>
      </c>
      <c r="J40" s="18" t="s">
        <v>22</v>
      </c>
      <c r="K40" s="310" t="s">
        <v>285</v>
      </c>
      <c r="L40" s="18" t="s">
        <v>25</v>
      </c>
      <c r="M40" s="15"/>
    </row>
    <row r="41" spans="1:13" ht="15" customHeight="1" x14ac:dyDescent="0.25">
      <c r="A41" s="224"/>
      <c r="B41" s="15"/>
      <c r="C41" s="296">
        <v>2017</v>
      </c>
      <c r="D41" s="296">
        <v>2017</v>
      </c>
      <c r="E41" s="296">
        <v>2017</v>
      </c>
      <c r="F41" s="296">
        <v>2017</v>
      </c>
      <c r="G41" s="296">
        <v>2017</v>
      </c>
      <c r="H41" s="15"/>
      <c r="I41" s="296">
        <v>2018</v>
      </c>
      <c r="J41" s="296">
        <v>2018</v>
      </c>
      <c r="K41" s="296">
        <v>2018</v>
      </c>
      <c r="L41" s="296">
        <v>2018</v>
      </c>
      <c r="M41" s="15"/>
    </row>
    <row r="42" spans="1:13" ht="18" customHeight="1" x14ac:dyDescent="0.25">
      <c r="A42" s="81" t="s">
        <v>286</v>
      </c>
      <c r="B42" s="15"/>
      <c r="C42" s="312">
        <v>2.13</v>
      </c>
      <c r="D42" s="312">
        <v>0.37</v>
      </c>
      <c r="E42" s="313">
        <v>0.31</v>
      </c>
      <c r="F42" s="312">
        <v>1.21</v>
      </c>
      <c r="G42" s="312">
        <v>0.83</v>
      </c>
      <c r="H42" s="15"/>
      <c r="I42" s="313">
        <v>0.32</v>
      </c>
      <c r="J42" s="313">
        <v>0.31</v>
      </c>
      <c r="K42" s="313">
        <v>0.28999999999999998</v>
      </c>
      <c r="L42" s="313">
        <v>0.31</v>
      </c>
      <c r="M42" s="15"/>
    </row>
    <row r="43" spans="1:13" ht="18" customHeight="1" x14ac:dyDescent="0.25">
      <c r="A43" s="56" t="s">
        <v>287</v>
      </c>
      <c r="B43" s="15"/>
      <c r="C43" s="27"/>
      <c r="D43" s="27"/>
      <c r="E43" s="27"/>
      <c r="F43" s="27"/>
      <c r="G43" s="27"/>
      <c r="H43" s="15"/>
      <c r="I43" s="27"/>
      <c r="J43" s="27"/>
      <c r="K43" s="27"/>
      <c r="L43" s="27"/>
      <c r="M43" s="15"/>
    </row>
    <row r="44" spans="1:13" ht="18" customHeight="1" x14ac:dyDescent="0.25">
      <c r="A44" s="32" t="s">
        <v>288</v>
      </c>
      <c r="B44" s="15"/>
      <c r="C44" s="312">
        <v>-2.29</v>
      </c>
      <c r="D44" s="312">
        <v>-0.3</v>
      </c>
      <c r="E44" s="312">
        <v>-0.24</v>
      </c>
      <c r="F44" s="312">
        <v>-1.29</v>
      </c>
      <c r="G44" s="312">
        <v>-0.78</v>
      </c>
      <c r="H44" s="15"/>
      <c r="I44" s="312">
        <v>-0.3</v>
      </c>
      <c r="J44" s="312">
        <v>0</v>
      </c>
      <c r="K44" s="312">
        <v>0</v>
      </c>
      <c r="L44" s="312">
        <v>-0.14000000000000001</v>
      </c>
      <c r="M44" s="15"/>
    </row>
    <row r="45" spans="1:13" ht="18" customHeight="1" x14ac:dyDescent="0.25">
      <c r="A45" s="32" t="s">
        <v>289</v>
      </c>
      <c r="B45" s="15"/>
      <c r="C45" s="314" t="s">
        <v>290</v>
      </c>
      <c r="D45" s="312">
        <v>0</v>
      </c>
      <c r="E45" s="312">
        <v>-7.0000000000000007E-2</v>
      </c>
      <c r="F45" s="312">
        <v>0</v>
      </c>
      <c r="G45" s="312">
        <v>-0.05</v>
      </c>
      <c r="H45" s="15"/>
      <c r="I45" s="312">
        <v>0</v>
      </c>
      <c r="J45" s="312">
        <v>0</v>
      </c>
      <c r="K45" s="312">
        <v>0</v>
      </c>
      <c r="L45" s="312">
        <v>0</v>
      </c>
      <c r="M45" s="15"/>
    </row>
    <row r="46" spans="1:13" ht="30.95" customHeight="1" x14ac:dyDescent="0.25">
      <c r="A46" s="127" t="s">
        <v>291</v>
      </c>
      <c r="B46" s="15"/>
      <c r="C46" s="315">
        <v>-0.16</v>
      </c>
      <c r="D46" s="315">
        <v>7.0000000000000007E-2</v>
      </c>
      <c r="E46" s="315">
        <v>0</v>
      </c>
      <c r="F46" s="315">
        <v>0.08</v>
      </c>
      <c r="G46" s="315">
        <v>0</v>
      </c>
      <c r="H46" s="15"/>
      <c r="I46" s="315">
        <f>SUM(I42:I45)</f>
        <v>2.0000000000000018E-2</v>
      </c>
      <c r="J46" s="315">
        <f>SUM(J42:J45)</f>
        <v>0.31</v>
      </c>
      <c r="K46" s="315">
        <f>SUM(K42:K45)</f>
        <v>0.28999999999999998</v>
      </c>
      <c r="L46" s="315">
        <f>SUM(L42:L45)</f>
        <v>0.16999999999999998</v>
      </c>
      <c r="M46" s="15"/>
    </row>
    <row r="47" spans="1:13" ht="15" customHeight="1" x14ac:dyDescent="0.25">
      <c r="A47" s="68"/>
      <c r="B47" s="15"/>
      <c r="C47" s="15"/>
      <c r="D47" s="15"/>
      <c r="E47" s="15"/>
      <c r="F47" s="15"/>
      <c r="G47" s="15"/>
      <c r="H47" s="15"/>
      <c r="I47" s="15"/>
      <c r="J47" s="15"/>
      <c r="K47" s="15"/>
      <c r="L47" s="15"/>
      <c r="M47" s="15"/>
    </row>
    <row r="48" spans="1:13" ht="15" customHeight="1" x14ac:dyDescent="0.25">
      <c r="A48" s="151" t="s">
        <v>292</v>
      </c>
      <c r="B48" s="15"/>
      <c r="C48" s="15"/>
      <c r="D48" s="15"/>
      <c r="E48" s="15"/>
      <c r="F48" s="15"/>
      <c r="G48" s="15"/>
      <c r="H48" s="15"/>
      <c r="I48" s="15"/>
      <c r="J48" s="15"/>
      <c r="K48" s="15"/>
      <c r="L48" s="15"/>
      <c r="M48" s="15"/>
    </row>
    <row r="49" spans="1:13" ht="15" customHeight="1" x14ac:dyDescent="0.25">
      <c r="A49" s="151" t="s">
        <v>293</v>
      </c>
      <c r="B49" s="15"/>
      <c r="C49" s="15"/>
      <c r="D49" s="15"/>
      <c r="E49" s="15"/>
      <c r="F49" s="15"/>
      <c r="G49" s="15"/>
      <c r="H49" s="15"/>
      <c r="I49" s="15"/>
      <c r="J49" s="15"/>
      <c r="K49" s="15"/>
      <c r="L49" s="15"/>
      <c r="M49" s="15"/>
    </row>
    <row r="50" spans="1:13" ht="15" customHeight="1" x14ac:dyDescent="0.25">
      <c r="A50" s="68"/>
      <c r="B50" s="15"/>
      <c r="C50" s="15"/>
      <c r="D50" s="15"/>
      <c r="E50" s="15"/>
      <c r="F50" s="15"/>
      <c r="G50" s="15"/>
      <c r="H50" s="15"/>
      <c r="I50" s="15"/>
      <c r="J50" s="15"/>
      <c r="K50" s="15"/>
      <c r="L50" s="15"/>
      <c r="M50" s="15"/>
    </row>
    <row r="51" spans="1:13" ht="15" customHeight="1" x14ac:dyDescent="0.25">
      <c r="A51" s="68"/>
      <c r="B51" s="15"/>
      <c r="C51" s="15"/>
      <c r="D51" s="15"/>
      <c r="E51" s="15"/>
      <c r="F51" s="15"/>
      <c r="G51" s="15"/>
      <c r="H51" s="15"/>
      <c r="I51" s="15"/>
      <c r="J51" s="15"/>
      <c r="K51" s="15"/>
      <c r="L51" s="15"/>
      <c r="M51" s="15"/>
    </row>
    <row r="52" spans="1:13" ht="15" customHeight="1" x14ac:dyDescent="0.25">
      <c r="A52" s="68"/>
      <c r="B52" s="15"/>
      <c r="C52" s="15"/>
      <c r="D52" s="15"/>
      <c r="E52" s="15"/>
      <c r="F52" s="15"/>
      <c r="G52" s="15"/>
      <c r="H52" s="15"/>
      <c r="I52" s="15"/>
      <c r="J52" s="15"/>
      <c r="K52" s="15"/>
      <c r="L52" s="15"/>
      <c r="M52" s="15"/>
    </row>
    <row r="53" spans="1:13" ht="15" customHeight="1" x14ac:dyDescent="0.25">
      <c r="A53" s="68"/>
      <c r="B53" s="15"/>
      <c r="C53" s="15"/>
      <c r="D53" s="15"/>
      <c r="E53" s="15"/>
      <c r="F53" s="15"/>
      <c r="G53" s="15"/>
      <c r="H53" s="15"/>
      <c r="I53" s="15"/>
      <c r="J53" s="15"/>
      <c r="K53" s="15"/>
      <c r="L53" s="15"/>
      <c r="M53" s="15"/>
    </row>
    <row r="54" spans="1:13" ht="15" customHeight="1" x14ac:dyDescent="0.25">
      <c r="A54" s="68"/>
      <c r="B54" s="15"/>
      <c r="C54" s="15"/>
      <c r="D54" s="15"/>
      <c r="E54" s="15"/>
      <c r="F54" s="15"/>
      <c r="G54" s="15"/>
      <c r="H54" s="15"/>
      <c r="I54" s="15"/>
      <c r="J54" s="15"/>
      <c r="K54" s="15"/>
      <c r="L54" s="15"/>
      <c r="M54" s="15"/>
    </row>
    <row r="55" spans="1:13" ht="15" customHeight="1" x14ac:dyDescent="0.25">
      <c r="A55" s="68"/>
      <c r="B55" s="15"/>
      <c r="C55" s="15"/>
      <c r="D55" s="15"/>
      <c r="E55" s="15"/>
      <c r="F55" s="15"/>
      <c r="G55" s="15"/>
      <c r="H55" s="15"/>
      <c r="I55" s="15"/>
      <c r="J55" s="15"/>
      <c r="K55" s="15"/>
      <c r="L55" s="15"/>
      <c r="M55" s="15"/>
    </row>
    <row r="56" spans="1:13" ht="15" customHeight="1" x14ac:dyDescent="0.25">
      <c r="A56" s="68"/>
      <c r="B56" s="15"/>
      <c r="C56" s="15"/>
      <c r="D56" s="15"/>
      <c r="E56" s="15"/>
      <c r="F56" s="15"/>
      <c r="G56" s="15"/>
      <c r="H56" s="15"/>
      <c r="I56" s="15"/>
      <c r="J56" s="15"/>
      <c r="K56" s="15"/>
      <c r="L56" s="15"/>
      <c r="M56" s="15"/>
    </row>
    <row r="57" spans="1:13" ht="15" customHeight="1" x14ac:dyDescent="0.25">
      <c r="A57" s="68"/>
      <c r="B57" s="15"/>
      <c r="C57" s="15"/>
      <c r="D57" s="15"/>
      <c r="E57" s="15"/>
      <c r="F57" s="15"/>
      <c r="G57" s="15"/>
      <c r="H57" s="15"/>
      <c r="I57" s="15"/>
      <c r="J57" s="15"/>
      <c r="K57" s="15"/>
      <c r="L57" s="15"/>
      <c r="M57" s="15"/>
    </row>
    <row r="58" spans="1:13" ht="15" customHeight="1" x14ac:dyDescent="0.25">
      <c r="A58" s="68"/>
      <c r="B58" s="15"/>
      <c r="C58" s="15"/>
      <c r="D58" s="15"/>
      <c r="E58" s="15"/>
      <c r="F58" s="15"/>
      <c r="G58" s="15"/>
      <c r="H58" s="15"/>
      <c r="I58" s="15"/>
      <c r="J58" s="15"/>
      <c r="K58" s="15"/>
      <c r="L58" s="15"/>
      <c r="M58" s="15"/>
    </row>
    <row r="59" spans="1:13" ht="15" customHeight="1" x14ac:dyDescent="0.25">
      <c r="A59" s="68"/>
      <c r="B59" s="15"/>
      <c r="C59" s="15"/>
      <c r="D59" s="15"/>
      <c r="E59" s="15"/>
      <c r="F59" s="15"/>
      <c r="G59" s="15"/>
      <c r="H59" s="15"/>
      <c r="I59" s="15"/>
      <c r="J59" s="15"/>
      <c r="K59" s="15"/>
      <c r="L59" s="15"/>
      <c r="M59" s="15"/>
    </row>
    <row r="60" spans="1:13" ht="15" customHeight="1" x14ac:dyDescent="0.25">
      <c r="A60" s="68"/>
      <c r="B60" s="15"/>
      <c r="C60" s="15"/>
      <c r="D60" s="15"/>
      <c r="E60" s="15"/>
      <c r="F60" s="15"/>
      <c r="G60" s="15"/>
      <c r="H60" s="15"/>
      <c r="I60" s="15"/>
      <c r="J60" s="15"/>
      <c r="K60" s="15"/>
      <c r="L60" s="15"/>
      <c r="M60" s="15"/>
    </row>
    <row r="61" spans="1:13" ht="15" customHeight="1" x14ac:dyDescent="0.25">
      <c r="A61" s="68"/>
      <c r="B61" s="15"/>
      <c r="C61" s="15"/>
      <c r="D61" s="15"/>
      <c r="E61" s="15"/>
      <c r="F61" s="15"/>
      <c r="G61" s="15"/>
      <c r="H61" s="15"/>
      <c r="I61" s="15"/>
      <c r="J61" s="15"/>
      <c r="K61" s="15"/>
      <c r="L61" s="15"/>
      <c r="M61" s="15"/>
    </row>
    <row r="62" spans="1:13" ht="15" customHeight="1" x14ac:dyDescent="0.25">
      <c r="A62" s="68"/>
      <c r="B62" s="15"/>
      <c r="C62" s="15"/>
      <c r="D62" s="15"/>
      <c r="E62" s="15"/>
      <c r="F62" s="15"/>
      <c r="G62" s="15"/>
      <c r="H62" s="15"/>
      <c r="I62" s="15"/>
      <c r="J62" s="15"/>
      <c r="K62" s="15"/>
      <c r="L62" s="15"/>
      <c r="M62" s="15"/>
    </row>
    <row r="63" spans="1:13" ht="15" customHeight="1" x14ac:dyDescent="0.25">
      <c r="A63" s="68"/>
      <c r="B63" s="15"/>
      <c r="C63" s="15"/>
      <c r="D63" s="15"/>
      <c r="E63" s="15"/>
      <c r="F63" s="15"/>
      <c r="G63" s="15"/>
      <c r="H63" s="15"/>
      <c r="I63" s="15"/>
      <c r="J63" s="15"/>
      <c r="K63" s="15"/>
      <c r="L63" s="15"/>
      <c r="M63" s="15"/>
    </row>
    <row r="64" spans="1:13" ht="15" customHeight="1" x14ac:dyDescent="0.25">
      <c r="A64" s="68"/>
      <c r="B64" s="15"/>
      <c r="C64" s="15"/>
      <c r="D64" s="15"/>
      <c r="E64" s="15"/>
      <c r="F64" s="15"/>
      <c r="G64" s="15"/>
      <c r="H64" s="15"/>
      <c r="I64" s="15"/>
      <c r="J64" s="15"/>
      <c r="K64" s="15"/>
      <c r="L64" s="15"/>
      <c r="M64" s="15"/>
    </row>
    <row r="65" spans="1:13" ht="15" customHeight="1" x14ac:dyDescent="0.25">
      <c r="A65" s="68"/>
      <c r="B65" s="15"/>
      <c r="C65" s="15"/>
      <c r="D65" s="15"/>
      <c r="E65" s="15"/>
      <c r="F65" s="15"/>
      <c r="G65" s="15"/>
      <c r="H65" s="15"/>
      <c r="I65" s="15"/>
      <c r="J65" s="15"/>
      <c r="K65" s="15"/>
      <c r="L65" s="15"/>
      <c r="M65" s="15"/>
    </row>
    <row r="66" spans="1:13" ht="15" customHeight="1" x14ac:dyDescent="0.25">
      <c r="A66" s="68"/>
      <c r="B66" s="15"/>
      <c r="C66" s="15"/>
      <c r="D66" s="15"/>
      <c r="E66" s="15"/>
      <c r="F66" s="15"/>
      <c r="G66" s="15"/>
      <c r="H66" s="15"/>
      <c r="I66" s="15"/>
      <c r="J66" s="15"/>
      <c r="K66" s="15"/>
      <c r="L66" s="15"/>
      <c r="M66" s="15"/>
    </row>
    <row r="67" spans="1:13" ht="15" customHeight="1" x14ac:dyDescent="0.25">
      <c r="A67" s="68"/>
      <c r="B67" s="15"/>
      <c r="C67" s="15"/>
      <c r="D67" s="15"/>
      <c r="E67" s="15"/>
      <c r="F67" s="15"/>
      <c r="G67" s="15"/>
      <c r="H67" s="15"/>
      <c r="I67" s="15"/>
      <c r="J67" s="15"/>
      <c r="K67" s="15"/>
      <c r="L67" s="15"/>
      <c r="M67" s="15"/>
    </row>
    <row r="68" spans="1:13" ht="15" customHeight="1" x14ac:dyDescent="0.25">
      <c r="A68" s="68"/>
      <c r="B68" s="15"/>
      <c r="C68" s="15"/>
      <c r="D68" s="15"/>
      <c r="E68" s="15"/>
      <c r="F68" s="15"/>
      <c r="G68" s="15"/>
      <c r="H68" s="15"/>
      <c r="I68" s="15"/>
      <c r="J68" s="15"/>
      <c r="K68" s="15"/>
      <c r="L68" s="15"/>
      <c r="M68" s="15"/>
    </row>
    <row r="69" spans="1:13" ht="15" customHeight="1" x14ac:dyDescent="0.25">
      <c r="A69" s="68"/>
      <c r="B69" s="15"/>
      <c r="C69" s="15"/>
      <c r="D69" s="15"/>
      <c r="E69" s="15"/>
      <c r="F69" s="15"/>
      <c r="G69" s="15"/>
      <c r="H69" s="15"/>
      <c r="I69" s="15"/>
      <c r="J69" s="15"/>
      <c r="K69" s="15"/>
      <c r="L69" s="15"/>
      <c r="M69" s="15"/>
    </row>
    <row r="70" spans="1:13" ht="15" customHeight="1" x14ac:dyDescent="0.25">
      <c r="A70" s="68"/>
      <c r="B70" s="15"/>
      <c r="C70" s="15"/>
      <c r="D70" s="15"/>
      <c r="E70" s="15"/>
      <c r="F70" s="15"/>
      <c r="G70" s="15"/>
      <c r="H70" s="15"/>
      <c r="I70" s="15"/>
      <c r="J70" s="15"/>
      <c r="K70" s="15"/>
      <c r="L70" s="15"/>
      <c r="M70" s="15"/>
    </row>
    <row r="71" spans="1:13" ht="15" customHeight="1" x14ac:dyDescent="0.25">
      <c r="A71" s="68"/>
      <c r="B71" s="15"/>
      <c r="C71" s="15"/>
      <c r="D71" s="15"/>
      <c r="E71" s="15"/>
      <c r="F71" s="15"/>
      <c r="G71" s="15"/>
      <c r="H71" s="15"/>
      <c r="I71" s="15"/>
      <c r="J71" s="15"/>
      <c r="K71" s="15"/>
      <c r="L71" s="15"/>
      <c r="M71" s="15"/>
    </row>
    <row r="72" spans="1:13" ht="15" customHeight="1" x14ac:dyDescent="0.25">
      <c r="A72" s="68"/>
      <c r="B72" s="15"/>
      <c r="C72" s="15"/>
      <c r="D72" s="15"/>
      <c r="E72" s="15"/>
      <c r="F72" s="15"/>
      <c r="G72" s="15"/>
      <c r="H72" s="15"/>
      <c r="I72" s="15"/>
      <c r="J72" s="15"/>
      <c r="K72" s="15"/>
      <c r="L72" s="15"/>
      <c r="M72" s="15"/>
    </row>
    <row r="73" spans="1:13" ht="15" customHeight="1" x14ac:dyDescent="0.25">
      <c r="A73" s="68"/>
      <c r="B73" s="15"/>
      <c r="C73" s="15"/>
      <c r="D73" s="15"/>
      <c r="E73" s="15"/>
      <c r="F73" s="15"/>
      <c r="G73" s="15"/>
      <c r="H73" s="15"/>
      <c r="I73" s="15"/>
      <c r="J73" s="15"/>
      <c r="K73" s="15"/>
      <c r="L73" s="15"/>
      <c r="M73" s="15"/>
    </row>
    <row r="74" spans="1:13" ht="15" customHeight="1" x14ac:dyDescent="0.25">
      <c r="A74" s="68"/>
      <c r="B74" s="15"/>
      <c r="C74" s="15"/>
      <c r="D74" s="15"/>
      <c r="E74" s="15"/>
      <c r="F74" s="15"/>
      <c r="G74" s="15"/>
      <c r="H74" s="15"/>
      <c r="I74" s="15"/>
      <c r="J74" s="15"/>
      <c r="K74" s="15"/>
      <c r="L74" s="15"/>
      <c r="M74" s="15"/>
    </row>
    <row r="75" spans="1:13" ht="15" customHeight="1" x14ac:dyDescent="0.25">
      <c r="A75" s="68"/>
      <c r="B75" s="15"/>
      <c r="C75" s="15"/>
      <c r="D75" s="15"/>
      <c r="E75" s="15"/>
      <c r="F75" s="15"/>
      <c r="G75" s="15"/>
      <c r="H75" s="15"/>
      <c r="I75" s="15"/>
      <c r="J75" s="15"/>
      <c r="K75" s="15"/>
      <c r="L75" s="15"/>
      <c r="M75" s="15"/>
    </row>
    <row r="76" spans="1:13" ht="15" customHeight="1" x14ac:dyDescent="0.25">
      <c r="A76" s="68"/>
      <c r="B76" s="15"/>
      <c r="C76" s="15"/>
      <c r="D76" s="15"/>
      <c r="E76" s="15"/>
      <c r="F76" s="15"/>
      <c r="G76" s="15"/>
      <c r="H76" s="15"/>
      <c r="I76" s="15"/>
      <c r="J76" s="15"/>
      <c r="K76" s="15"/>
      <c r="L76" s="15"/>
      <c r="M76" s="15"/>
    </row>
    <row r="77" spans="1:13" ht="15" customHeight="1" x14ac:dyDescent="0.25">
      <c r="A77" s="68"/>
      <c r="B77" s="15"/>
      <c r="C77" s="15"/>
      <c r="D77" s="15"/>
      <c r="E77" s="15"/>
      <c r="F77" s="15"/>
      <c r="G77" s="15"/>
      <c r="H77" s="15"/>
      <c r="I77" s="15"/>
      <c r="J77" s="15"/>
      <c r="K77" s="15"/>
      <c r="L77" s="15"/>
      <c r="M77" s="15"/>
    </row>
    <row r="78" spans="1:13" ht="15" customHeight="1" x14ac:dyDescent="0.25">
      <c r="A78" s="68"/>
      <c r="B78" s="15"/>
      <c r="C78" s="15"/>
      <c r="D78" s="15"/>
      <c r="E78" s="15"/>
      <c r="F78" s="15"/>
      <c r="G78" s="15"/>
      <c r="H78" s="15"/>
      <c r="I78" s="15"/>
      <c r="J78" s="15"/>
      <c r="K78" s="15"/>
      <c r="L78" s="15"/>
      <c r="M78" s="15"/>
    </row>
    <row r="79" spans="1:13" ht="15" customHeight="1" x14ac:dyDescent="0.25">
      <c r="A79" s="68"/>
      <c r="B79" s="15"/>
      <c r="C79" s="15"/>
      <c r="D79" s="15"/>
      <c r="E79" s="15"/>
      <c r="F79" s="15"/>
      <c r="G79" s="15"/>
      <c r="H79" s="15"/>
      <c r="I79" s="15"/>
      <c r="J79" s="15"/>
      <c r="K79" s="15"/>
      <c r="L79" s="15"/>
      <c r="M79" s="15"/>
    </row>
    <row r="80" spans="1:13" ht="15" customHeight="1" x14ac:dyDescent="0.25">
      <c r="A80" s="68"/>
      <c r="B80" s="15"/>
      <c r="C80" s="15"/>
      <c r="D80" s="15"/>
      <c r="E80" s="15"/>
      <c r="F80" s="15"/>
      <c r="G80" s="15"/>
      <c r="H80" s="15"/>
      <c r="I80" s="15"/>
      <c r="J80" s="15"/>
      <c r="K80" s="15"/>
      <c r="L80" s="15"/>
      <c r="M80" s="15"/>
    </row>
    <row r="81" spans="1:13" ht="15" customHeight="1" x14ac:dyDescent="0.25">
      <c r="A81" s="68"/>
      <c r="B81" s="15"/>
      <c r="C81" s="15"/>
      <c r="D81" s="15"/>
      <c r="E81" s="15"/>
      <c r="F81" s="15"/>
      <c r="G81" s="15"/>
      <c r="H81" s="15"/>
      <c r="I81" s="15"/>
      <c r="J81" s="15"/>
      <c r="K81" s="15"/>
      <c r="L81" s="15"/>
      <c r="M81" s="15"/>
    </row>
    <row r="82" spans="1:13" ht="15" customHeight="1" x14ac:dyDescent="0.25">
      <c r="A82" s="68"/>
      <c r="B82" s="15"/>
      <c r="C82" s="15"/>
      <c r="D82" s="15"/>
      <c r="E82" s="15"/>
      <c r="F82" s="15"/>
      <c r="G82" s="15"/>
      <c r="H82" s="15"/>
      <c r="I82" s="15"/>
      <c r="J82" s="15"/>
      <c r="K82" s="15"/>
      <c r="L82" s="15"/>
      <c r="M82" s="15"/>
    </row>
    <row r="83" spans="1:13" ht="15" customHeight="1" x14ac:dyDescent="0.25">
      <c r="A83" s="68"/>
      <c r="B83" s="15"/>
      <c r="C83" s="15"/>
      <c r="D83" s="15"/>
      <c r="E83" s="15"/>
      <c r="F83" s="15"/>
      <c r="G83" s="15"/>
      <c r="H83" s="15"/>
      <c r="I83" s="15"/>
      <c r="J83" s="15"/>
      <c r="K83" s="15"/>
      <c r="L83" s="15"/>
      <c r="M83" s="15"/>
    </row>
    <row r="84" spans="1:13" ht="15" customHeight="1" x14ac:dyDescent="0.25">
      <c r="A84" s="68"/>
      <c r="B84" s="15"/>
      <c r="C84" s="15"/>
      <c r="D84" s="15"/>
      <c r="E84" s="15"/>
      <c r="F84" s="15"/>
      <c r="G84" s="15"/>
      <c r="H84" s="15"/>
      <c r="I84" s="15"/>
      <c r="J84" s="15"/>
      <c r="K84" s="15"/>
      <c r="L84" s="15"/>
      <c r="M84" s="15"/>
    </row>
    <row r="85" spans="1:13" ht="15" customHeight="1" x14ac:dyDescent="0.25">
      <c r="A85" s="68"/>
      <c r="B85" s="15"/>
      <c r="C85" s="15"/>
      <c r="D85" s="15"/>
      <c r="E85" s="15"/>
      <c r="F85" s="15"/>
      <c r="G85" s="15"/>
      <c r="H85" s="15"/>
      <c r="I85" s="15"/>
      <c r="J85" s="15"/>
      <c r="K85" s="15"/>
      <c r="L85" s="15"/>
      <c r="M85" s="15"/>
    </row>
    <row r="86" spans="1:13" ht="15" customHeight="1" x14ac:dyDescent="0.25">
      <c r="A86" s="68"/>
      <c r="B86" s="15"/>
      <c r="C86" s="15"/>
      <c r="D86" s="15"/>
      <c r="E86" s="15"/>
      <c r="F86" s="15"/>
      <c r="G86" s="15"/>
      <c r="H86" s="15"/>
      <c r="I86" s="15"/>
      <c r="J86" s="15"/>
      <c r="K86" s="15"/>
      <c r="L86" s="15"/>
      <c r="M86" s="15"/>
    </row>
    <row r="87" spans="1:13" ht="15" customHeight="1" x14ac:dyDescent="0.25">
      <c r="A87" s="68"/>
      <c r="B87" s="15"/>
      <c r="C87" s="15"/>
      <c r="D87" s="15"/>
      <c r="E87" s="15"/>
      <c r="F87" s="15"/>
      <c r="G87" s="15"/>
      <c r="H87" s="15"/>
      <c r="I87" s="15"/>
      <c r="J87" s="15"/>
      <c r="K87" s="15"/>
      <c r="L87" s="15"/>
      <c r="M87" s="15"/>
    </row>
    <row r="88" spans="1:13" ht="15" customHeight="1" x14ac:dyDescent="0.25">
      <c r="A88" s="68"/>
      <c r="B88" s="15"/>
      <c r="C88" s="15"/>
      <c r="D88" s="15"/>
      <c r="E88" s="15"/>
      <c r="F88" s="15"/>
      <c r="G88" s="15"/>
      <c r="H88" s="15"/>
      <c r="I88" s="15"/>
      <c r="J88" s="15"/>
      <c r="K88" s="15"/>
      <c r="L88" s="15"/>
      <c r="M88" s="15"/>
    </row>
    <row r="89" spans="1:13" ht="15" customHeight="1" x14ac:dyDescent="0.25">
      <c r="A89" s="68"/>
      <c r="B89" s="15"/>
      <c r="C89" s="15"/>
      <c r="D89" s="15"/>
      <c r="E89" s="15"/>
      <c r="F89" s="15"/>
      <c r="G89" s="15"/>
      <c r="H89" s="15"/>
      <c r="I89" s="15"/>
      <c r="J89" s="15"/>
      <c r="K89" s="15"/>
      <c r="L89" s="15"/>
      <c r="M89" s="15"/>
    </row>
    <row r="90" spans="1:13" ht="15" customHeight="1" x14ac:dyDescent="0.25">
      <c r="A90" s="68"/>
      <c r="B90" s="15"/>
      <c r="C90" s="15"/>
      <c r="D90" s="15"/>
      <c r="E90" s="15"/>
      <c r="F90" s="15"/>
      <c r="G90" s="15"/>
      <c r="H90" s="15"/>
      <c r="I90" s="15"/>
      <c r="J90" s="15"/>
      <c r="K90" s="15"/>
      <c r="L90" s="15"/>
      <c r="M90" s="15"/>
    </row>
    <row r="91" spans="1:13" ht="15" customHeight="1" x14ac:dyDescent="0.25">
      <c r="A91" s="68"/>
      <c r="B91" s="15"/>
      <c r="C91" s="15"/>
      <c r="D91" s="15"/>
      <c r="E91" s="15"/>
      <c r="F91" s="15"/>
      <c r="G91" s="15"/>
      <c r="H91" s="15"/>
      <c r="I91" s="15"/>
      <c r="J91" s="15"/>
      <c r="K91" s="15"/>
      <c r="L91" s="15"/>
      <c r="M91" s="15"/>
    </row>
    <row r="92" spans="1:13" ht="15" customHeight="1" x14ac:dyDescent="0.25">
      <c r="A92" s="68"/>
      <c r="B92" s="15"/>
      <c r="C92" s="15"/>
      <c r="D92" s="15"/>
      <c r="E92" s="15"/>
      <c r="F92" s="15"/>
      <c r="G92" s="15"/>
      <c r="H92" s="15"/>
      <c r="I92" s="15"/>
      <c r="J92" s="15"/>
      <c r="K92" s="15"/>
      <c r="L92" s="15"/>
      <c r="M92" s="15"/>
    </row>
    <row r="93" spans="1:13" ht="15" customHeight="1" x14ac:dyDescent="0.25">
      <c r="A93" s="68"/>
      <c r="B93" s="15"/>
      <c r="C93" s="15"/>
      <c r="D93" s="15"/>
      <c r="E93" s="15"/>
      <c r="F93" s="15"/>
      <c r="G93" s="15"/>
      <c r="H93" s="15"/>
      <c r="I93" s="15"/>
      <c r="J93" s="15"/>
      <c r="K93" s="15"/>
      <c r="L93" s="15"/>
      <c r="M93" s="15"/>
    </row>
    <row r="94" spans="1:13" ht="15" customHeight="1" x14ac:dyDescent="0.25">
      <c r="A94" s="68"/>
      <c r="B94" s="15"/>
      <c r="C94" s="15"/>
      <c r="D94" s="15"/>
      <c r="E94" s="15"/>
      <c r="F94" s="15"/>
      <c r="G94" s="15"/>
      <c r="H94" s="15"/>
      <c r="I94" s="15"/>
      <c r="J94" s="15"/>
      <c r="K94" s="15"/>
      <c r="L94" s="15"/>
      <c r="M94" s="15"/>
    </row>
    <row r="95" spans="1:13" ht="15" customHeight="1" x14ac:dyDescent="0.25">
      <c r="A95" s="68"/>
      <c r="B95" s="15"/>
      <c r="C95" s="15"/>
      <c r="D95" s="15"/>
      <c r="E95" s="15"/>
      <c r="F95" s="15"/>
      <c r="G95" s="15"/>
      <c r="H95" s="15"/>
      <c r="I95" s="15"/>
      <c r="J95" s="15"/>
      <c r="K95" s="15"/>
      <c r="L95" s="15"/>
      <c r="M95" s="15"/>
    </row>
    <row r="96" spans="1:13" ht="15" customHeight="1" x14ac:dyDescent="0.25">
      <c r="A96" s="68"/>
      <c r="B96" s="15"/>
      <c r="C96" s="15"/>
      <c r="D96" s="15"/>
      <c r="E96" s="15"/>
      <c r="F96" s="15"/>
      <c r="G96" s="15"/>
      <c r="H96" s="15"/>
      <c r="I96" s="15"/>
      <c r="J96" s="15"/>
      <c r="K96" s="15"/>
      <c r="L96" s="15"/>
      <c r="M96" s="15"/>
    </row>
    <row r="97" spans="1:13" ht="15" customHeight="1" x14ac:dyDescent="0.25">
      <c r="A97" s="68"/>
      <c r="B97" s="15"/>
      <c r="C97" s="15"/>
      <c r="D97" s="15"/>
      <c r="E97" s="15"/>
      <c r="F97" s="15"/>
      <c r="G97" s="15"/>
      <c r="H97" s="15"/>
      <c r="I97" s="15"/>
      <c r="J97" s="15"/>
      <c r="K97" s="15"/>
      <c r="L97" s="15"/>
      <c r="M97" s="15"/>
    </row>
    <row r="98" spans="1:13" ht="15" customHeight="1" x14ac:dyDescent="0.25">
      <c r="A98" s="68"/>
      <c r="B98" s="15"/>
      <c r="C98" s="15"/>
      <c r="D98" s="15"/>
      <c r="E98" s="15"/>
      <c r="F98" s="15"/>
      <c r="G98" s="15"/>
      <c r="H98" s="15"/>
      <c r="I98" s="15"/>
      <c r="J98" s="15"/>
      <c r="K98" s="15"/>
      <c r="L98" s="15"/>
      <c r="M98" s="15"/>
    </row>
    <row r="99" spans="1:13" ht="15" customHeight="1" x14ac:dyDescent="0.25">
      <c r="A99" s="68"/>
      <c r="B99" s="15"/>
      <c r="C99" s="15"/>
      <c r="D99" s="15"/>
      <c r="E99" s="15"/>
      <c r="F99" s="15"/>
      <c r="G99" s="15"/>
      <c r="H99" s="15"/>
      <c r="I99" s="15"/>
      <c r="J99" s="15"/>
      <c r="K99" s="15"/>
      <c r="L99" s="15"/>
      <c r="M99" s="15"/>
    </row>
    <row r="100" spans="1:13" ht="15" customHeight="1" x14ac:dyDescent="0.25">
      <c r="A100" s="68"/>
      <c r="B100" s="15"/>
      <c r="C100" s="15"/>
      <c r="D100" s="15"/>
      <c r="E100" s="15"/>
      <c r="F100" s="15"/>
      <c r="G100" s="15"/>
      <c r="H100" s="15"/>
      <c r="I100" s="15"/>
      <c r="J100" s="15"/>
      <c r="K100" s="15"/>
      <c r="L100" s="15"/>
      <c r="M100" s="15"/>
    </row>
    <row r="101" spans="1:13" ht="15" customHeight="1" x14ac:dyDescent="0.25">
      <c r="A101" s="68"/>
      <c r="B101" s="15"/>
      <c r="C101" s="15"/>
      <c r="D101" s="15"/>
      <c r="E101" s="15"/>
      <c r="F101" s="15"/>
      <c r="G101" s="15"/>
      <c r="H101" s="15"/>
      <c r="I101" s="15"/>
      <c r="J101" s="15"/>
      <c r="K101" s="15"/>
      <c r="L101" s="15"/>
      <c r="M101" s="15"/>
    </row>
    <row r="102" spans="1:13" ht="15" customHeight="1" x14ac:dyDescent="0.25">
      <c r="A102" s="68"/>
      <c r="B102" s="15"/>
      <c r="C102" s="15"/>
      <c r="D102" s="15"/>
      <c r="E102" s="15"/>
      <c r="F102" s="15"/>
      <c r="G102" s="15"/>
      <c r="H102" s="15"/>
      <c r="I102" s="15"/>
      <c r="J102" s="15"/>
      <c r="K102" s="15"/>
      <c r="L102" s="15"/>
      <c r="M102" s="15"/>
    </row>
    <row r="103" spans="1:13" ht="15" customHeight="1" x14ac:dyDescent="0.25">
      <c r="A103" s="68"/>
      <c r="B103" s="15"/>
      <c r="C103" s="15"/>
      <c r="D103" s="15"/>
      <c r="E103" s="15"/>
      <c r="F103" s="15"/>
      <c r="G103" s="15"/>
      <c r="H103" s="15"/>
      <c r="I103" s="15"/>
      <c r="J103" s="15"/>
      <c r="K103" s="15"/>
      <c r="L103" s="15"/>
      <c r="M103" s="15"/>
    </row>
  </sheetData>
  <mergeCells count="2">
    <mergeCell ref="A1:K1"/>
    <mergeCell ref="A2:K2"/>
  </mergeCells>
  <pageMargins left="0.7" right="0.7" top="0.75" bottom="0.7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selection sqref="A1:L1"/>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 min="14" max="14" width="19.83203125" customWidth="1"/>
    <col min="15" max="15" width="12.5" customWidth="1"/>
    <col min="16" max="17" width="12.1640625" customWidth="1"/>
  </cols>
  <sheetData>
    <row r="1" spans="1:17" ht="20.100000000000001" customHeight="1" x14ac:dyDescent="0.3">
      <c r="A1" s="334" t="s">
        <v>19</v>
      </c>
      <c r="B1" s="330"/>
      <c r="C1" s="330"/>
      <c r="D1" s="330"/>
      <c r="E1" s="330"/>
      <c r="F1" s="330"/>
      <c r="G1" s="330"/>
      <c r="H1" s="330"/>
      <c r="I1" s="335"/>
      <c r="J1" s="335"/>
      <c r="K1" s="330"/>
      <c r="L1" s="336"/>
      <c r="M1" s="14"/>
      <c r="O1" s="14"/>
      <c r="Q1" s="12"/>
    </row>
    <row r="2" spans="1:17" ht="20.100000000000001" customHeight="1" x14ac:dyDescent="0.3">
      <c r="A2" s="334" t="s">
        <v>20</v>
      </c>
      <c r="B2" s="330"/>
      <c r="C2" s="330"/>
      <c r="D2" s="330"/>
      <c r="E2" s="330"/>
      <c r="F2" s="330"/>
      <c r="G2" s="330"/>
      <c r="H2" s="330"/>
      <c r="I2" s="335"/>
      <c r="J2" s="335"/>
      <c r="K2" s="330"/>
      <c r="L2" s="336"/>
      <c r="M2" s="14"/>
      <c r="O2" s="14"/>
      <c r="Q2" s="12"/>
    </row>
    <row r="3" spans="1:17" ht="15" customHeight="1" x14ac:dyDescent="0.2">
      <c r="A3" s="15"/>
      <c r="B3" s="15"/>
      <c r="C3" s="15"/>
      <c r="D3" s="15"/>
      <c r="E3" s="15"/>
      <c r="F3" s="15"/>
      <c r="G3" s="15"/>
      <c r="H3" s="15"/>
      <c r="I3" s="15"/>
      <c r="J3" s="15"/>
      <c r="K3" s="15"/>
      <c r="L3" s="15"/>
      <c r="M3" s="15"/>
      <c r="N3" s="13"/>
      <c r="O3" s="15"/>
      <c r="P3" s="15"/>
      <c r="Q3" s="15"/>
    </row>
    <row r="4" spans="1:17" ht="18" customHeight="1" x14ac:dyDescent="0.25">
      <c r="A4" s="16"/>
      <c r="B4" s="15"/>
      <c r="C4" s="17" t="s">
        <v>21</v>
      </c>
      <c r="D4" s="17" t="s">
        <v>22</v>
      </c>
      <c r="E4" s="17" t="s">
        <v>23</v>
      </c>
      <c r="F4" s="17" t="s">
        <v>24</v>
      </c>
      <c r="G4" s="18" t="s">
        <v>25</v>
      </c>
      <c r="H4" s="19"/>
      <c r="I4" s="18" t="s">
        <v>21</v>
      </c>
      <c r="J4" s="18" t="s">
        <v>22</v>
      </c>
      <c r="K4" s="18" t="s">
        <v>23</v>
      </c>
      <c r="L4" s="20" t="s">
        <v>25</v>
      </c>
      <c r="M4" s="15"/>
      <c r="O4" s="15"/>
      <c r="P4" s="15"/>
      <c r="Q4" s="15"/>
    </row>
    <row r="5" spans="1:17" ht="18" customHeight="1" x14ac:dyDescent="0.25">
      <c r="A5" s="21" t="s">
        <v>26</v>
      </c>
      <c r="B5" s="22" t="s">
        <v>27</v>
      </c>
      <c r="C5" s="23" t="s">
        <v>28</v>
      </c>
      <c r="D5" s="23" t="s">
        <v>28</v>
      </c>
      <c r="E5" s="23" t="s">
        <v>28</v>
      </c>
      <c r="F5" s="23" t="s">
        <v>28</v>
      </c>
      <c r="G5" s="24" t="s">
        <v>28</v>
      </c>
      <c r="H5" s="25" t="s">
        <v>27</v>
      </c>
      <c r="I5" s="24" t="s">
        <v>29</v>
      </c>
      <c r="J5" s="24" t="s">
        <v>29</v>
      </c>
      <c r="K5" s="24" t="s">
        <v>29</v>
      </c>
      <c r="L5" s="26" t="s">
        <v>29</v>
      </c>
      <c r="M5" s="15"/>
      <c r="O5" s="15"/>
      <c r="P5" s="15"/>
      <c r="Q5" s="15"/>
    </row>
    <row r="6" spans="1:17" ht="15" customHeight="1" x14ac:dyDescent="0.2">
      <c r="A6" s="27"/>
      <c r="B6" s="15"/>
      <c r="C6" s="28"/>
      <c r="D6" s="28"/>
      <c r="E6" s="28"/>
      <c r="F6" s="28"/>
      <c r="G6" s="27"/>
      <c r="H6" s="15"/>
      <c r="I6" s="27"/>
      <c r="J6" s="29"/>
      <c r="K6" s="29"/>
      <c r="L6" s="30"/>
      <c r="M6" s="15"/>
      <c r="O6" s="15"/>
      <c r="P6" s="15"/>
      <c r="Q6" s="15"/>
    </row>
    <row r="7" spans="1:17" ht="18" customHeight="1" x14ac:dyDescent="0.25">
      <c r="A7" s="31" t="s">
        <v>30</v>
      </c>
      <c r="B7" s="15"/>
      <c r="C7" s="28"/>
      <c r="D7" s="28"/>
      <c r="E7" s="28"/>
      <c r="F7" s="28"/>
      <c r="G7" s="27"/>
      <c r="H7" s="15"/>
      <c r="I7" s="27"/>
      <c r="J7" s="29"/>
      <c r="K7" s="29"/>
      <c r="L7" s="30"/>
      <c r="M7" s="15"/>
      <c r="O7" s="15"/>
      <c r="P7" s="15"/>
      <c r="Q7" s="15"/>
    </row>
    <row r="8" spans="1:17" ht="18" customHeight="1" x14ac:dyDescent="0.25">
      <c r="A8" s="32" t="s">
        <v>31</v>
      </c>
      <c r="B8" s="15"/>
      <c r="C8" s="33">
        <v>873000000</v>
      </c>
      <c r="D8" s="33">
        <v>902000000</v>
      </c>
      <c r="E8" s="33">
        <v>1136000000</v>
      </c>
      <c r="F8" s="33">
        <v>1336000000</v>
      </c>
      <c r="G8" s="34">
        <f t="shared" ref="G8:G13" si="0">SUM(C8:F8)</f>
        <v>4247000000</v>
      </c>
      <c r="H8" s="35"/>
      <c r="I8" s="34">
        <v>1537000000</v>
      </c>
      <c r="J8" s="34">
        <v>1447000000</v>
      </c>
      <c r="K8" s="34">
        <v>1538000000</v>
      </c>
      <c r="L8" s="36">
        <f t="shared" ref="L8:L13" si="1">SUM(I8:K8)</f>
        <v>4522000000</v>
      </c>
      <c r="M8" s="15"/>
      <c r="O8" s="15"/>
      <c r="P8" s="15"/>
      <c r="Q8" s="15"/>
    </row>
    <row r="9" spans="1:17" ht="18" customHeight="1" x14ac:dyDescent="0.25">
      <c r="A9" s="32" t="s">
        <v>32</v>
      </c>
      <c r="B9" s="15"/>
      <c r="C9" s="37">
        <v>81000000</v>
      </c>
      <c r="D9" s="37">
        <v>56000000</v>
      </c>
      <c r="E9" s="37">
        <v>-22000000</v>
      </c>
      <c r="F9" s="37">
        <v>-151000000</v>
      </c>
      <c r="G9" s="38">
        <f t="shared" si="0"/>
        <v>-36000000</v>
      </c>
      <c r="H9" s="39"/>
      <c r="I9" s="38">
        <v>-102000000</v>
      </c>
      <c r="J9" s="38">
        <v>-152000000</v>
      </c>
      <c r="K9" s="38">
        <v>-70000000</v>
      </c>
      <c r="L9" s="40">
        <f t="shared" si="1"/>
        <v>-324000000</v>
      </c>
      <c r="M9" s="15"/>
      <c r="O9" s="15"/>
      <c r="P9" s="15"/>
      <c r="Q9" s="15"/>
    </row>
    <row r="10" spans="1:17" ht="18" customHeight="1" x14ac:dyDescent="0.25">
      <c r="A10" s="32" t="s">
        <v>33</v>
      </c>
      <c r="B10" s="15"/>
      <c r="C10" s="37">
        <v>34000000</v>
      </c>
      <c r="D10" s="37">
        <v>35000000</v>
      </c>
      <c r="E10" s="37">
        <v>48000000</v>
      </c>
      <c r="F10" s="37">
        <v>45000000</v>
      </c>
      <c r="G10" s="38">
        <f t="shared" si="0"/>
        <v>162000000</v>
      </c>
      <c r="H10" s="39"/>
      <c r="I10" s="38">
        <v>0</v>
      </c>
      <c r="J10" s="38">
        <v>0</v>
      </c>
      <c r="K10" s="38">
        <v>0</v>
      </c>
      <c r="L10" s="40">
        <f t="shared" si="1"/>
        <v>0</v>
      </c>
      <c r="M10" s="15"/>
      <c r="O10" s="15"/>
      <c r="P10" s="15"/>
      <c r="Q10" s="15"/>
    </row>
    <row r="11" spans="1:17" ht="18" customHeight="1" x14ac:dyDescent="0.25">
      <c r="A11" s="32" t="s">
        <v>34</v>
      </c>
      <c r="B11" s="15"/>
      <c r="C11" s="37">
        <v>69000000</v>
      </c>
      <c r="D11" s="37">
        <v>51000000</v>
      </c>
      <c r="E11" s="37">
        <v>63000000</v>
      </c>
      <c r="F11" s="37">
        <v>73000000</v>
      </c>
      <c r="G11" s="38">
        <f t="shared" si="0"/>
        <v>256000000</v>
      </c>
      <c r="H11" s="39"/>
      <c r="I11" s="38">
        <v>37000000</v>
      </c>
      <c r="J11" s="38">
        <v>60000000</v>
      </c>
      <c r="K11" s="38">
        <v>64000000</v>
      </c>
      <c r="L11" s="40">
        <f t="shared" si="1"/>
        <v>161000000</v>
      </c>
      <c r="M11" s="15"/>
      <c r="O11" s="15"/>
      <c r="P11" s="15"/>
      <c r="Q11" s="15"/>
    </row>
    <row r="12" spans="1:17" ht="18" customHeight="1" x14ac:dyDescent="0.25">
      <c r="A12" s="32" t="s">
        <v>35</v>
      </c>
      <c r="B12" s="15"/>
      <c r="C12" s="37">
        <v>1000000</v>
      </c>
      <c r="D12" s="37">
        <v>6000000</v>
      </c>
      <c r="E12" s="37">
        <v>19000000</v>
      </c>
      <c r="F12" s="37">
        <v>32000000</v>
      </c>
      <c r="G12" s="38">
        <f t="shared" si="0"/>
        <v>58000000</v>
      </c>
      <c r="H12" s="39"/>
      <c r="I12" s="38">
        <v>257000000</v>
      </c>
      <c r="J12" s="38">
        <v>50000000</v>
      </c>
      <c r="K12" s="38">
        <v>16000000</v>
      </c>
      <c r="L12" s="40">
        <f t="shared" si="1"/>
        <v>323000000</v>
      </c>
      <c r="M12" s="15"/>
      <c r="O12" s="15"/>
      <c r="P12" s="15"/>
      <c r="Q12" s="15"/>
    </row>
    <row r="13" spans="1:17" ht="18" customHeight="1" x14ac:dyDescent="0.25">
      <c r="A13" s="32" t="s">
        <v>36</v>
      </c>
      <c r="B13" s="15"/>
      <c r="C13" s="37">
        <v>14000000</v>
      </c>
      <c r="D13" s="37">
        <v>9000000</v>
      </c>
      <c r="E13" s="37">
        <v>8000000</v>
      </c>
      <c r="F13" s="37">
        <v>47000000</v>
      </c>
      <c r="G13" s="38">
        <f t="shared" si="0"/>
        <v>78000000</v>
      </c>
      <c r="H13" s="39"/>
      <c r="I13" s="41">
        <v>4000000</v>
      </c>
      <c r="J13" s="41">
        <v>12000000</v>
      </c>
      <c r="K13" s="41">
        <v>119000000</v>
      </c>
      <c r="L13" s="42">
        <f t="shared" si="1"/>
        <v>135000000</v>
      </c>
      <c r="M13" s="15"/>
      <c r="O13" s="15"/>
      <c r="P13" s="15"/>
      <c r="Q13" s="15"/>
    </row>
    <row r="14" spans="1:17" ht="18" customHeight="1" x14ac:dyDescent="0.25">
      <c r="A14" s="43" t="s">
        <v>37</v>
      </c>
      <c r="B14" s="15"/>
      <c r="C14" s="44">
        <f>SUM(C8:C13)</f>
        <v>1072000000</v>
      </c>
      <c r="D14" s="44">
        <f>SUM(D8:D13)</f>
        <v>1059000000</v>
      </c>
      <c r="E14" s="44">
        <f>SUM(E8:E13)</f>
        <v>1252000000</v>
      </c>
      <c r="F14" s="44">
        <f>SUM(F8:F13)</f>
        <v>1382000000</v>
      </c>
      <c r="G14" s="45">
        <f>SUM(G8:G13)</f>
        <v>4765000000</v>
      </c>
      <c r="H14" s="35"/>
      <c r="I14" s="34">
        <f>SUM(I8:I13)</f>
        <v>1733000000</v>
      </c>
      <c r="J14" s="34">
        <f>SUM(J8:J13)</f>
        <v>1417000000</v>
      </c>
      <c r="K14" s="34">
        <f>SUM(K8:K13)</f>
        <v>1667000000</v>
      </c>
      <c r="L14" s="36">
        <f>SUM(L8:L13)</f>
        <v>4817000000</v>
      </c>
      <c r="M14" s="15"/>
      <c r="O14" s="15"/>
      <c r="P14" s="15"/>
      <c r="Q14" s="15"/>
    </row>
    <row r="15" spans="1:17" ht="15" customHeight="1" x14ac:dyDescent="0.25">
      <c r="A15" s="46"/>
      <c r="B15" s="15"/>
      <c r="C15" s="47"/>
      <c r="D15" s="47"/>
      <c r="E15" s="47"/>
      <c r="F15" s="47"/>
      <c r="G15" s="48"/>
      <c r="H15" s="49"/>
      <c r="I15" s="50"/>
      <c r="J15" s="50"/>
      <c r="K15" s="50"/>
      <c r="L15" s="51"/>
      <c r="M15" s="15"/>
      <c r="O15" s="15"/>
      <c r="P15" s="15"/>
      <c r="Q15" s="15"/>
    </row>
    <row r="16" spans="1:17" ht="18" customHeight="1" x14ac:dyDescent="0.25">
      <c r="A16" s="31" t="s">
        <v>38</v>
      </c>
      <c r="B16" s="15"/>
      <c r="C16" s="47"/>
      <c r="D16" s="47"/>
      <c r="E16" s="47"/>
      <c r="F16" s="47"/>
      <c r="G16" s="48"/>
      <c r="H16" s="49"/>
      <c r="I16" s="50"/>
      <c r="J16" s="50"/>
      <c r="K16" s="50"/>
      <c r="L16" s="51"/>
      <c r="M16" s="15"/>
      <c r="O16" s="15"/>
      <c r="P16" s="15"/>
      <c r="Q16" s="15"/>
    </row>
    <row r="17" spans="1:17" ht="18" customHeight="1" x14ac:dyDescent="0.25">
      <c r="A17" s="32" t="s">
        <v>39</v>
      </c>
      <c r="B17" s="15"/>
      <c r="C17" s="37">
        <v>153000000</v>
      </c>
      <c r="D17" s="37">
        <v>178000000</v>
      </c>
      <c r="E17" s="37">
        <v>197000000</v>
      </c>
      <c r="F17" s="37">
        <v>188000000</v>
      </c>
      <c r="G17" s="38">
        <f t="shared" ref="G17:G24" si="2">SUM(C17:F17)</f>
        <v>716000000</v>
      </c>
      <c r="H17" s="39"/>
      <c r="I17" s="38">
        <v>217000000</v>
      </c>
      <c r="J17" s="38">
        <v>205000000</v>
      </c>
      <c r="K17" s="38">
        <v>215000000</v>
      </c>
      <c r="L17" s="40">
        <f t="shared" ref="L17:L24" si="3">SUM(I17:K17)</f>
        <v>637000000</v>
      </c>
      <c r="M17" s="15"/>
      <c r="O17" s="15"/>
      <c r="P17" s="15"/>
      <c r="Q17" s="15"/>
    </row>
    <row r="18" spans="1:17" ht="18" customHeight="1" x14ac:dyDescent="0.25">
      <c r="A18" s="32" t="s">
        <v>40</v>
      </c>
      <c r="B18" s="15"/>
      <c r="C18" s="37">
        <v>34000000</v>
      </c>
      <c r="D18" s="37">
        <v>38000000</v>
      </c>
      <c r="E18" s="37">
        <v>49000000</v>
      </c>
      <c r="F18" s="37">
        <v>47000000</v>
      </c>
      <c r="G18" s="38">
        <f t="shared" si="2"/>
        <v>168000000</v>
      </c>
      <c r="H18" s="39"/>
      <c r="I18" s="38">
        <v>0</v>
      </c>
      <c r="J18" s="38">
        <v>0</v>
      </c>
      <c r="K18" s="38">
        <v>0</v>
      </c>
      <c r="L18" s="40">
        <f t="shared" si="3"/>
        <v>0</v>
      </c>
      <c r="M18" s="15"/>
      <c r="O18" s="15"/>
      <c r="P18" s="15"/>
      <c r="Q18" s="15"/>
    </row>
    <row r="19" spans="1:17" ht="18" customHeight="1" x14ac:dyDescent="0.25">
      <c r="A19" s="32" t="s">
        <v>41</v>
      </c>
      <c r="B19" s="15"/>
      <c r="C19" s="37">
        <v>89000000</v>
      </c>
      <c r="D19" s="37">
        <v>111000000</v>
      </c>
      <c r="E19" s="37">
        <v>109000000</v>
      </c>
      <c r="F19" s="37">
        <v>122000000</v>
      </c>
      <c r="G19" s="38">
        <f t="shared" si="2"/>
        <v>431000000</v>
      </c>
      <c r="H19" s="39"/>
      <c r="I19" s="38">
        <v>130000000</v>
      </c>
      <c r="J19" s="38">
        <v>126000000</v>
      </c>
      <c r="K19" s="38">
        <v>152000000</v>
      </c>
      <c r="L19" s="40">
        <f t="shared" si="3"/>
        <v>408000000</v>
      </c>
      <c r="M19" s="15"/>
      <c r="O19" s="15"/>
      <c r="P19" s="15"/>
      <c r="Q19" s="15"/>
    </row>
    <row r="20" spans="1:17" ht="18" customHeight="1" x14ac:dyDescent="0.25">
      <c r="A20" s="32" t="s">
        <v>42</v>
      </c>
      <c r="B20" s="15"/>
      <c r="C20" s="37">
        <v>28000000</v>
      </c>
      <c r="D20" s="37">
        <v>30000000</v>
      </c>
      <c r="E20" s="37">
        <v>294000000</v>
      </c>
      <c r="F20" s="37">
        <v>57000000</v>
      </c>
      <c r="G20" s="38">
        <f t="shared" si="2"/>
        <v>409000000</v>
      </c>
      <c r="H20" s="39"/>
      <c r="I20" s="38">
        <v>52000000</v>
      </c>
      <c r="J20" s="38">
        <v>65000000</v>
      </c>
      <c r="K20" s="38">
        <v>56000000</v>
      </c>
      <c r="L20" s="40">
        <f t="shared" si="3"/>
        <v>173000000</v>
      </c>
      <c r="M20" s="15"/>
      <c r="O20" s="15"/>
      <c r="P20" s="15"/>
      <c r="Q20" s="15"/>
    </row>
    <row r="21" spans="1:17" ht="18" customHeight="1" x14ac:dyDescent="0.25">
      <c r="A21" s="32" t="s">
        <v>43</v>
      </c>
      <c r="B21" s="15"/>
      <c r="C21" s="37">
        <v>556000000</v>
      </c>
      <c r="D21" s="37">
        <v>592000000</v>
      </c>
      <c r="E21" s="37">
        <v>641000000</v>
      </c>
      <c r="F21" s="37">
        <v>583000000</v>
      </c>
      <c r="G21" s="38">
        <f t="shared" si="2"/>
        <v>2372000000</v>
      </c>
      <c r="H21" s="39"/>
      <c r="I21" s="38">
        <v>590000000</v>
      </c>
      <c r="J21" s="38">
        <v>612000000</v>
      </c>
      <c r="K21" s="38">
        <v>626000000</v>
      </c>
      <c r="L21" s="40">
        <f t="shared" si="3"/>
        <v>1828000000</v>
      </c>
      <c r="M21" s="15"/>
      <c r="O21" s="15"/>
      <c r="P21" s="15"/>
      <c r="Q21" s="15"/>
    </row>
    <row r="22" spans="1:17" ht="18" customHeight="1" x14ac:dyDescent="0.25">
      <c r="A22" s="32" t="s">
        <v>44</v>
      </c>
      <c r="B22" s="15"/>
      <c r="C22" s="37">
        <v>4000000</v>
      </c>
      <c r="D22" s="37">
        <v>0</v>
      </c>
      <c r="E22" s="37">
        <v>201000000</v>
      </c>
      <c r="F22" s="37">
        <v>24000000</v>
      </c>
      <c r="G22" s="38">
        <f t="shared" si="2"/>
        <v>229000000</v>
      </c>
      <c r="H22" s="39"/>
      <c r="I22" s="38">
        <v>8000000</v>
      </c>
      <c r="J22" s="38">
        <v>34000000</v>
      </c>
      <c r="K22" s="38">
        <v>8000000</v>
      </c>
      <c r="L22" s="40">
        <f t="shared" si="3"/>
        <v>50000000</v>
      </c>
      <c r="M22" s="15"/>
      <c r="O22" s="15"/>
      <c r="P22" s="15"/>
      <c r="Q22" s="15"/>
    </row>
    <row r="23" spans="1:17" ht="18" customHeight="1" x14ac:dyDescent="0.25">
      <c r="A23" s="32" t="s">
        <v>45</v>
      </c>
      <c r="B23" s="15"/>
      <c r="C23" s="37">
        <v>39000000</v>
      </c>
      <c r="D23" s="37">
        <v>45000000</v>
      </c>
      <c r="E23" s="37">
        <v>44000000</v>
      </c>
      <c r="F23" s="37">
        <v>55000000</v>
      </c>
      <c r="G23" s="38">
        <f t="shared" si="2"/>
        <v>183000000</v>
      </c>
      <c r="H23" s="39"/>
      <c r="I23" s="38">
        <v>64000000</v>
      </c>
      <c r="J23" s="38">
        <v>65000000</v>
      </c>
      <c r="K23" s="38">
        <v>86000000</v>
      </c>
      <c r="L23" s="40">
        <f t="shared" si="3"/>
        <v>215000000</v>
      </c>
      <c r="M23" s="15"/>
      <c r="O23" s="15"/>
      <c r="P23" s="15"/>
      <c r="Q23" s="15"/>
    </row>
    <row r="24" spans="1:17" ht="18" customHeight="1" x14ac:dyDescent="0.25">
      <c r="A24" s="32" t="s">
        <v>46</v>
      </c>
      <c r="B24" s="15"/>
      <c r="C24" s="52">
        <v>97000000</v>
      </c>
      <c r="D24" s="52">
        <v>90000000</v>
      </c>
      <c r="E24" s="52">
        <v>89000000</v>
      </c>
      <c r="F24" s="52">
        <v>95000000</v>
      </c>
      <c r="G24" s="41">
        <f t="shared" si="2"/>
        <v>371000000</v>
      </c>
      <c r="H24" s="39"/>
      <c r="I24" s="41">
        <v>100000000</v>
      </c>
      <c r="J24" s="41">
        <v>105000000</v>
      </c>
      <c r="K24" s="41">
        <v>101000000</v>
      </c>
      <c r="L24" s="40">
        <f t="shared" si="3"/>
        <v>306000000</v>
      </c>
      <c r="M24" s="15"/>
      <c r="O24" s="15"/>
      <c r="P24" s="15"/>
      <c r="Q24" s="15"/>
    </row>
    <row r="25" spans="1:17" ht="18" customHeight="1" x14ac:dyDescent="0.25">
      <c r="A25" s="43" t="s">
        <v>47</v>
      </c>
      <c r="B25" s="15"/>
      <c r="C25" s="37">
        <f>SUM(C17:C24)</f>
        <v>1000000000</v>
      </c>
      <c r="D25" s="37">
        <f>SUM(D17:D24)</f>
        <v>1084000000</v>
      </c>
      <c r="E25" s="37">
        <f>SUM(E17:E24)</f>
        <v>1624000000</v>
      </c>
      <c r="F25" s="37">
        <f>SUM(F17:F24)</f>
        <v>1171000000</v>
      </c>
      <c r="G25" s="38">
        <f>SUM(G17:G24)</f>
        <v>4879000000</v>
      </c>
      <c r="H25" s="39"/>
      <c r="I25" s="38">
        <f>SUM(I17:I24)</f>
        <v>1161000000</v>
      </c>
      <c r="J25" s="38">
        <f>SUM(J17:J24)</f>
        <v>1212000000</v>
      </c>
      <c r="K25" s="38">
        <f>SUM(K17:K24)</f>
        <v>1244000000</v>
      </c>
      <c r="L25" s="53">
        <f>SUM(L17:L24)</f>
        <v>3617000000</v>
      </c>
      <c r="M25" s="15"/>
      <c r="O25" s="15"/>
      <c r="P25" s="15"/>
      <c r="Q25" s="15"/>
    </row>
    <row r="26" spans="1:17" ht="18" customHeight="1" x14ac:dyDescent="0.25">
      <c r="A26" s="31" t="s">
        <v>48</v>
      </c>
      <c r="B26" s="15"/>
      <c r="C26" s="54">
        <f>C14-C25</f>
        <v>72000000</v>
      </c>
      <c r="D26" s="54">
        <f>D14-D25</f>
        <v>-25000000</v>
      </c>
      <c r="E26" s="54">
        <f>E14-E25</f>
        <v>-372000000</v>
      </c>
      <c r="F26" s="54">
        <f>F14-F25</f>
        <v>211000000</v>
      </c>
      <c r="G26" s="55">
        <f>G14-G25</f>
        <v>-114000000</v>
      </c>
      <c r="H26" s="39"/>
      <c r="I26" s="55">
        <f>I14-I25</f>
        <v>572000000</v>
      </c>
      <c r="J26" s="55">
        <f>J14-J25</f>
        <v>205000000</v>
      </c>
      <c r="K26" s="55">
        <f>K14-K25</f>
        <v>423000000</v>
      </c>
      <c r="L26" s="40">
        <f>L14-L25</f>
        <v>1200000000</v>
      </c>
      <c r="M26" s="15"/>
      <c r="O26" s="15"/>
      <c r="P26" s="15"/>
      <c r="Q26" s="15"/>
    </row>
    <row r="27" spans="1:17" ht="15" customHeight="1" x14ac:dyDescent="0.25">
      <c r="A27" s="46"/>
      <c r="B27" s="15"/>
      <c r="C27" s="47"/>
      <c r="D27" s="47"/>
      <c r="E27" s="47"/>
      <c r="F27" s="47"/>
      <c r="G27" s="48"/>
      <c r="H27" s="49"/>
      <c r="I27" s="48"/>
      <c r="J27" s="50"/>
      <c r="K27" s="50"/>
      <c r="L27" s="51"/>
      <c r="M27" s="15"/>
      <c r="O27" s="15"/>
      <c r="P27" s="15"/>
      <c r="Q27" s="15"/>
    </row>
    <row r="28" spans="1:17" ht="18" customHeight="1" x14ac:dyDescent="0.25">
      <c r="A28" s="56" t="s">
        <v>49</v>
      </c>
      <c r="B28" s="15"/>
      <c r="C28" s="37">
        <v>-78000000</v>
      </c>
      <c r="D28" s="37">
        <v>-86000000</v>
      </c>
      <c r="E28" s="37">
        <v>-35000000</v>
      </c>
      <c r="F28" s="37">
        <v>-71000000</v>
      </c>
      <c r="G28" s="38">
        <f>SUM(C28:F28)</f>
        <v>-270000000</v>
      </c>
      <c r="H28" s="39"/>
      <c r="I28" s="38">
        <v>-45000000</v>
      </c>
      <c r="J28" s="38">
        <v>-65000000</v>
      </c>
      <c r="K28" s="38">
        <v>-58000000</v>
      </c>
      <c r="L28" s="40">
        <f>SUM(I28:K28)</f>
        <v>-168000000</v>
      </c>
      <c r="M28" s="15"/>
      <c r="O28" s="15"/>
      <c r="P28" s="15"/>
      <c r="Q28" s="15"/>
    </row>
    <row r="29" spans="1:17" ht="18" customHeight="1" x14ac:dyDescent="0.25">
      <c r="A29" s="56" t="s">
        <v>50</v>
      </c>
      <c r="B29" s="15"/>
      <c r="C29" s="37">
        <v>0</v>
      </c>
      <c r="D29" s="37">
        <v>0</v>
      </c>
      <c r="E29" s="37">
        <v>-46000000</v>
      </c>
      <c r="F29" s="37">
        <v>-5000000</v>
      </c>
      <c r="G29" s="38">
        <f>SUM(C29:F29)</f>
        <v>-51000000</v>
      </c>
      <c r="H29" s="39"/>
      <c r="I29" s="38">
        <v>0</v>
      </c>
      <c r="J29" s="38">
        <v>0</v>
      </c>
      <c r="K29" s="38">
        <v>0</v>
      </c>
      <c r="L29" s="40">
        <f>SUM(I29:K29)</f>
        <v>0</v>
      </c>
      <c r="M29" s="15"/>
      <c r="O29" s="15"/>
      <c r="P29" s="15"/>
      <c r="Q29" s="15"/>
    </row>
    <row r="30" spans="1:17" ht="18" customHeight="1" x14ac:dyDescent="0.25">
      <c r="A30" s="56" t="s">
        <v>51</v>
      </c>
      <c r="B30" s="15"/>
      <c r="C30" s="41">
        <v>-10000000</v>
      </c>
      <c r="D30" s="42">
        <v>-1000000</v>
      </c>
      <c r="E30" s="42">
        <v>-5000000</v>
      </c>
      <c r="F30" s="42">
        <v>-3000000</v>
      </c>
      <c r="G30" s="38">
        <f>SUM(C30:F30)</f>
        <v>-19000000</v>
      </c>
      <c r="H30" s="39"/>
      <c r="I30" s="41">
        <v>-3000000</v>
      </c>
      <c r="J30" s="41">
        <v>0</v>
      </c>
      <c r="K30" s="41">
        <v>-8000000</v>
      </c>
      <c r="L30" s="42">
        <f>SUM(I30:K30)</f>
        <v>-11000000</v>
      </c>
      <c r="M30" s="15"/>
      <c r="O30" s="15"/>
      <c r="P30" s="15"/>
      <c r="Q30" s="15"/>
    </row>
    <row r="31" spans="1:17" ht="18" customHeight="1" x14ac:dyDescent="0.25">
      <c r="A31" s="31" t="s">
        <v>52</v>
      </c>
      <c r="B31" s="15"/>
      <c r="C31" s="55">
        <f>SUM(C26:C30)</f>
        <v>-16000000</v>
      </c>
      <c r="D31" s="55">
        <f>SUM(D26:D30)</f>
        <v>-112000000</v>
      </c>
      <c r="E31" s="55">
        <f>SUM(E26:E30)</f>
        <v>-458000000</v>
      </c>
      <c r="F31" s="55">
        <f>SUM(F26:F30)</f>
        <v>132000000</v>
      </c>
      <c r="G31" s="55">
        <f>SUM(G26:G30)</f>
        <v>-454000000</v>
      </c>
      <c r="H31" s="39"/>
      <c r="I31" s="38">
        <f>SUM(I26:I30)</f>
        <v>524000000</v>
      </c>
      <c r="J31" s="38">
        <f>J26+SUM(J28:J30)</f>
        <v>140000000</v>
      </c>
      <c r="K31" s="38">
        <f>SUM(K26:K30)</f>
        <v>357000000</v>
      </c>
      <c r="L31" s="57">
        <f>SUM(L26:L30)</f>
        <v>1021000000</v>
      </c>
      <c r="M31" s="15"/>
      <c r="O31" s="15"/>
      <c r="P31" s="15"/>
      <c r="Q31" s="15"/>
    </row>
    <row r="32" spans="1:17" ht="15" customHeight="1" x14ac:dyDescent="0.25">
      <c r="A32" s="58"/>
      <c r="B32" s="15"/>
      <c r="C32" s="59"/>
      <c r="D32" s="60"/>
      <c r="E32" s="60"/>
      <c r="F32" s="60"/>
      <c r="G32" s="60"/>
      <c r="H32" s="61"/>
      <c r="I32" s="62"/>
      <c r="J32" s="59"/>
      <c r="K32" s="59"/>
      <c r="L32" s="60"/>
      <c r="M32" s="15"/>
      <c r="O32" s="15"/>
      <c r="P32" s="15"/>
      <c r="Q32" s="15"/>
    </row>
    <row r="33" spans="1:17" ht="18" customHeight="1" x14ac:dyDescent="0.25">
      <c r="A33" s="56" t="s">
        <v>53</v>
      </c>
      <c r="B33" s="15"/>
      <c r="C33" s="48"/>
      <c r="D33" s="63"/>
      <c r="E33" s="63"/>
      <c r="F33" s="63"/>
      <c r="G33" s="63"/>
      <c r="H33" s="49"/>
      <c r="I33" s="50"/>
      <c r="J33" s="50"/>
      <c r="K33" s="50"/>
      <c r="L33" s="51"/>
      <c r="M33" s="15"/>
      <c r="O33" s="15"/>
      <c r="P33" s="15"/>
      <c r="Q33" s="15"/>
    </row>
    <row r="34" spans="1:17" ht="18" customHeight="1" x14ac:dyDescent="0.25">
      <c r="A34" s="32" t="s">
        <v>54</v>
      </c>
      <c r="B34" s="15"/>
      <c r="C34" s="38">
        <v>20000000</v>
      </c>
      <c r="D34" s="40">
        <v>17000000</v>
      </c>
      <c r="E34" s="40">
        <v>135000000</v>
      </c>
      <c r="F34" s="40">
        <v>265000000</v>
      </c>
      <c r="G34" s="40">
        <f>SUM(C34:F34)</f>
        <v>437000000</v>
      </c>
      <c r="H34" s="39"/>
      <c r="I34" s="38">
        <v>199000000</v>
      </c>
      <c r="J34" s="38">
        <v>19000000</v>
      </c>
      <c r="K34" s="38">
        <v>35000000</v>
      </c>
      <c r="L34" s="40">
        <f>SUM(I34:K34)</f>
        <v>253000000</v>
      </c>
      <c r="M34" s="15"/>
      <c r="O34" s="15"/>
      <c r="P34" s="15"/>
      <c r="Q34" s="15"/>
    </row>
    <row r="35" spans="1:17" ht="18" customHeight="1" x14ac:dyDescent="0.25">
      <c r="A35" s="32" t="s">
        <v>55</v>
      </c>
      <c r="B35" s="64"/>
      <c r="C35" s="41">
        <v>14000000</v>
      </c>
      <c r="D35" s="42">
        <v>24000000</v>
      </c>
      <c r="E35" s="42">
        <v>6000000</v>
      </c>
      <c r="F35" s="42">
        <v>-105000000</v>
      </c>
      <c r="G35" s="42">
        <f>SUM(C35:F35)</f>
        <v>-61000000</v>
      </c>
      <c r="H35" s="39"/>
      <c r="I35" s="38">
        <v>-31000000</v>
      </c>
      <c r="J35" s="38">
        <v>25000000</v>
      </c>
      <c r="K35" s="38">
        <v>68000000</v>
      </c>
      <c r="L35" s="42">
        <f>SUM(I35:K35)</f>
        <v>62000000</v>
      </c>
      <c r="M35" s="15"/>
      <c r="O35" s="15"/>
      <c r="P35" s="15"/>
      <c r="Q35" s="15"/>
    </row>
    <row r="36" spans="1:17" ht="18" customHeight="1" x14ac:dyDescent="0.25">
      <c r="A36" s="43" t="s">
        <v>56</v>
      </c>
      <c r="B36" s="64"/>
      <c r="C36" s="38">
        <f>SUM(C34:C35)</f>
        <v>34000000</v>
      </c>
      <c r="D36" s="40">
        <f>SUM(D34:D35)</f>
        <v>41000000</v>
      </c>
      <c r="E36" s="40">
        <f>SUM(E34:E35)</f>
        <v>141000000</v>
      </c>
      <c r="F36" s="40">
        <f>SUM(F34:F35)</f>
        <v>160000000</v>
      </c>
      <c r="G36" s="40">
        <f>SUM(G34:G35)</f>
        <v>376000000</v>
      </c>
      <c r="H36" s="39"/>
      <c r="I36" s="55">
        <f>SUM(I34:I35)</f>
        <v>168000000</v>
      </c>
      <c r="J36" s="55">
        <f>SUM(J34:J35)</f>
        <v>44000000</v>
      </c>
      <c r="K36" s="55">
        <f>SUM(K34:K35)</f>
        <v>103000000</v>
      </c>
      <c r="L36" s="40">
        <f>SUM(L34:L35)</f>
        <v>315000000</v>
      </c>
      <c r="M36" s="15"/>
      <c r="O36" s="15"/>
      <c r="P36" s="15"/>
      <c r="Q36" s="15"/>
    </row>
    <row r="37" spans="1:17" ht="15" customHeight="1" x14ac:dyDescent="0.25">
      <c r="A37" s="65"/>
      <c r="B37" s="15"/>
      <c r="C37" s="59"/>
      <c r="D37" s="60"/>
      <c r="E37" s="60"/>
      <c r="F37" s="60"/>
      <c r="G37" s="60"/>
      <c r="H37" s="61"/>
      <c r="I37" s="62"/>
      <c r="J37" s="62"/>
      <c r="K37" s="62"/>
      <c r="L37" s="66"/>
      <c r="M37" s="15"/>
      <c r="O37" s="15"/>
      <c r="P37" s="15"/>
      <c r="Q37" s="15"/>
    </row>
    <row r="38" spans="1:17" ht="18" customHeight="1" x14ac:dyDescent="0.25">
      <c r="A38" s="31" t="s">
        <v>57</v>
      </c>
      <c r="B38" s="15"/>
      <c r="C38" s="38">
        <f>C31-C36</f>
        <v>-50000000</v>
      </c>
      <c r="D38" s="40">
        <f>D31-D36</f>
        <v>-153000000</v>
      </c>
      <c r="E38" s="40">
        <f>E31-E36</f>
        <v>-599000000</v>
      </c>
      <c r="F38" s="40">
        <f>F31-F36</f>
        <v>-28000000</v>
      </c>
      <c r="G38" s="40">
        <f>G31-G36</f>
        <v>-830000000</v>
      </c>
      <c r="H38" s="67"/>
      <c r="I38" s="38">
        <v>356000000</v>
      </c>
      <c r="J38" s="38">
        <f>J31-J36</f>
        <v>96000000</v>
      </c>
      <c r="K38" s="38">
        <v>254000000</v>
      </c>
      <c r="L38" s="40">
        <f>SUM(I38:K38)</f>
        <v>706000000</v>
      </c>
      <c r="M38" s="15"/>
      <c r="O38" s="15"/>
      <c r="P38" s="15"/>
      <c r="Q38" s="15"/>
    </row>
    <row r="39" spans="1:17" ht="18" customHeight="1" x14ac:dyDescent="0.25">
      <c r="A39" s="31" t="s">
        <v>58</v>
      </c>
      <c r="B39" s="68"/>
      <c r="C39" s="38">
        <v>-4907000000</v>
      </c>
      <c r="D39" s="40">
        <v>14000000</v>
      </c>
      <c r="E39" s="40">
        <v>0</v>
      </c>
      <c r="F39" s="40">
        <v>0</v>
      </c>
      <c r="G39" s="40">
        <f>SUM(C39:F39)</f>
        <v>-4893000000</v>
      </c>
      <c r="H39" s="69"/>
      <c r="I39" s="38">
        <v>0</v>
      </c>
      <c r="J39" s="38">
        <v>0</v>
      </c>
      <c r="K39" s="38">
        <v>0</v>
      </c>
      <c r="L39" s="42">
        <f>SUM(I39:K39)</f>
        <v>0</v>
      </c>
      <c r="M39" s="15"/>
      <c r="O39" s="15"/>
      <c r="P39" s="15"/>
      <c r="Q39" s="15"/>
    </row>
    <row r="40" spans="1:17" ht="18" customHeight="1" x14ac:dyDescent="0.25">
      <c r="A40" s="31" t="s">
        <v>59</v>
      </c>
      <c r="B40" s="68"/>
      <c r="C40" s="70">
        <f>SUM(C38:C39)</f>
        <v>-4957000000</v>
      </c>
      <c r="D40" s="70">
        <f>SUM(D38:D39)</f>
        <v>-139000000</v>
      </c>
      <c r="E40" s="70">
        <f>SUM(E38:E39)</f>
        <v>-599000000</v>
      </c>
      <c r="F40" s="70">
        <f>SUM(F38:F39)</f>
        <v>-28000000</v>
      </c>
      <c r="G40" s="70">
        <f>SUM(G38:G39)</f>
        <v>-5723000000</v>
      </c>
      <c r="H40" s="71"/>
      <c r="I40" s="70">
        <f>SUM(I38:I39)</f>
        <v>356000000</v>
      </c>
      <c r="J40" s="70">
        <f>SUM(J38:J39)</f>
        <v>96000000</v>
      </c>
      <c r="K40" s="70">
        <f>SUM(K38:K39)</f>
        <v>254000000</v>
      </c>
      <c r="L40" s="72">
        <f>SUM(L38:L39)</f>
        <v>706000000</v>
      </c>
      <c r="M40" s="15"/>
      <c r="O40" s="15"/>
      <c r="P40" s="15"/>
      <c r="Q40" s="15"/>
    </row>
    <row r="41" spans="1:17" ht="18" customHeight="1" x14ac:dyDescent="0.25">
      <c r="A41" s="73" t="s">
        <v>60</v>
      </c>
      <c r="B41" s="68"/>
      <c r="C41" s="74">
        <f>C36/C31</f>
        <v>-2.125</v>
      </c>
      <c r="D41" s="75">
        <f>D36/D31</f>
        <v>-0.36607142857142855</v>
      </c>
      <c r="E41" s="75">
        <f>E36/E31</f>
        <v>-0.30786026200873362</v>
      </c>
      <c r="F41" s="75">
        <f>F36/F31</f>
        <v>1.2121212121212122</v>
      </c>
      <c r="G41" s="75">
        <f>G36/G31</f>
        <v>-0.82819383259911894</v>
      </c>
      <c r="H41" s="76"/>
      <c r="I41" s="74">
        <f>I36/I31</f>
        <v>0.32061068702290074</v>
      </c>
      <c r="J41" s="74">
        <f>J36/J31</f>
        <v>0.31428571428571428</v>
      </c>
      <c r="K41" s="74">
        <f>K36/K31</f>
        <v>0.28851540616246496</v>
      </c>
      <c r="L41" s="77">
        <f>L36/L31</f>
        <v>0.30852105778648387</v>
      </c>
      <c r="M41" s="15"/>
      <c r="O41" s="15"/>
      <c r="P41" s="15"/>
      <c r="Q41" s="15"/>
    </row>
    <row r="42" spans="1:17" ht="15" customHeight="1" x14ac:dyDescent="0.25">
      <c r="A42" s="68"/>
      <c r="B42" s="15"/>
      <c r="C42" s="49"/>
      <c r="D42" s="49"/>
      <c r="E42" s="49"/>
      <c r="F42" s="49"/>
      <c r="G42" s="35"/>
      <c r="H42" s="49"/>
      <c r="I42" s="49"/>
      <c r="J42" s="78"/>
      <c r="K42" s="79">
        <f>K31-K36-K40</f>
        <v>0</v>
      </c>
      <c r="L42" s="80">
        <f>L31-L36-L40</f>
        <v>0</v>
      </c>
      <c r="M42" s="15"/>
      <c r="O42" s="15"/>
      <c r="P42" s="15"/>
      <c r="Q42" s="15"/>
    </row>
    <row r="43" spans="1:17" ht="18" customHeight="1" x14ac:dyDescent="0.25">
      <c r="A43" s="81" t="s">
        <v>61</v>
      </c>
      <c r="B43" s="15"/>
      <c r="C43" s="82"/>
      <c r="D43" s="82"/>
      <c r="E43" s="82"/>
      <c r="F43" s="82"/>
      <c r="G43" s="16"/>
      <c r="H43" s="15"/>
      <c r="I43" s="16"/>
      <c r="J43" s="83"/>
      <c r="K43" s="83"/>
      <c r="L43" s="84"/>
      <c r="M43" s="15"/>
      <c r="O43" s="15"/>
      <c r="P43" s="15"/>
      <c r="Q43" s="15"/>
    </row>
    <row r="44" spans="1:17" ht="18" customHeight="1" x14ac:dyDescent="0.25">
      <c r="A44" s="85" t="s">
        <v>62</v>
      </c>
      <c r="B44" s="15"/>
      <c r="C44" s="28"/>
      <c r="D44" s="28"/>
      <c r="E44" s="28"/>
      <c r="F44" s="28"/>
      <c r="G44" s="27"/>
      <c r="H44" s="15"/>
      <c r="I44" s="27"/>
      <c r="J44" s="29"/>
      <c r="K44" s="29"/>
      <c r="L44" s="30"/>
      <c r="M44" s="15"/>
      <c r="O44" s="15"/>
      <c r="P44" s="15"/>
      <c r="Q44" s="15"/>
    </row>
    <row r="45" spans="1:17" ht="18" customHeight="1" x14ac:dyDescent="0.25">
      <c r="A45" s="43" t="s">
        <v>63</v>
      </c>
      <c r="B45" s="15"/>
      <c r="C45" s="86">
        <v>849000000</v>
      </c>
      <c r="D45" s="87">
        <v>850275632</v>
      </c>
      <c r="E45" s="87">
        <v>850098181</v>
      </c>
      <c r="F45" s="37">
        <v>850000000</v>
      </c>
      <c r="G45" s="38">
        <v>850000000</v>
      </c>
      <c r="H45" s="39"/>
      <c r="I45" s="88">
        <v>851000000</v>
      </c>
      <c r="J45" s="88">
        <v>854000000</v>
      </c>
      <c r="K45" s="87">
        <v>848345757</v>
      </c>
      <c r="L45" s="89">
        <v>851755680</v>
      </c>
      <c r="M45" s="15"/>
      <c r="O45" s="15"/>
      <c r="P45" s="15"/>
      <c r="Q45" s="15"/>
    </row>
    <row r="46" spans="1:17" ht="18" customHeight="1" x14ac:dyDescent="0.25">
      <c r="A46" s="43" t="s">
        <v>57</v>
      </c>
      <c r="B46" s="15"/>
      <c r="C46" s="90">
        <v>-0.06</v>
      </c>
      <c r="D46" s="91">
        <v>-0.18</v>
      </c>
      <c r="E46" s="91">
        <v>-0.7</v>
      </c>
      <c r="F46" s="90">
        <v>-0.03</v>
      </c>
      <c r="G46" s="91">
        <v>-0.97</v>
      </c>
      <c r="H46" s="92"/>
      <c r="I46" s="91">
        <v>0.42</v>
      </c>
      <c r="J46" s="91">
        <v>0.11</v>
      </c>
      <c r="K46" s="91">
        <v>0.3</v>
      </c>
      <c r="L46" s="93">
        <v>0.83</v>
      </c>
      <c r="M46" s="15"/>
      <c r="O46" s="15"/>
      <c r="P46" s="15"/>
      <c r="Q46" s="15"/>
    </row>
    <row r="47" spans="1:17" ht="18" customHeight="1" x14ac:dyDescent="0.25">
      <c r="A47" s="43" t="s">
        <v>58</v>
      </c>
      <c r="B47" s="15"/>
      <c r="C47" s="90">
        <v>-5.78</v>
      </c>
      <c r="D47" s="91">
        <v>0.02</v>
      </c>
      <c r="E47" s="94">
        <v>0</v>
      </c>
      <c r="F47" s="95">
        <v>0</v>
      </c>
      <c r="G47" s="91">
        <v>-5.76</v>
      </c>
      <c r="H47" s="92"/>
      <c r="I47" s="94">
        <v>0</v>
      </c>
      <c r="J47" s="94">
        <v>0</v>
      </c>
      <c r="K47" s="94">
        <v>0</v>
      </c>
      <c r="L47" s="96">
        <v>0</v>
      </c>
      <c r="M47" s="15"/>
      <c r="O47" s="15"/>
      <c r="P47" s="15"/>
      <c r="Q47" s="15"/>
    </row>
    <row r="48" spans="1:17" ht="18" customHeight="1" x14ac:dyDescent="0.25">
      <c r="A48" s="97" t="s">
        <v>59</v>
      </c>
      <c r="B48" s="15"/>
      <c r="C48" s="90">
        <v>-5.84</v>
      </c>
      <c r="D48" s="91">
        <v>-0.16</v>
      </c>
      <c r="E48" s="91">
        <v>-0.7</v>
      </c>
      <c r="F48" s="90">
        <v>-0.03</v>
      </c>
      <c r="G48" s="91">
        <v>-6.73</v>
      </c>
      <c r="H48" s="92"/>
      <c r="I48" s="91">
        <v>0.42</v>
      </c>
      <c r="J48" s="91">
        <v>0.11</v>
      </c>
      <c r="K48" s="91">
        <v>0.3</v>
      </c>
      <c r="L48" s="93">
        <v>0.83</v>
      </c>
      <c r="M48" s="15"/>
      <c r="O48" s="15"/>
      <c r="P48" s="15"/>
      <c r="Q48" s="15"/>
    </row>
    <row r="49" spans="1:17" ht="18" customHeight="1" x14ac:dyDescent="0.25">
      <c r="A49" s="85" t="s">
        <v>64</v>
      </c>
      <c r="B49" s="15"/>
      <c r="C49" s="28"/>
      <c r="D49" s="27"/>
      <c r="E49" s="27"/>
      <c r="F49" s="28"/>
      <c r="G49" s="27"/>
      <c r="H49" s="15"/>
      <c r="I49" s="29"/>
      <c r="J49" s="29"/>
      <c r="K49" s="29"/>
      <c r="L49" s="98"/>
      <c r="M49" s="15"/>
      <c r="O49" s="15"/>
      <c r="P49" s="15"/>
      <c r="Q49" s="15"/>
    </row>
    <row r="50" spans="1:17" ht="18" customHeight="1" x14ac:dyDescent="0.25">
      <c r="A50" s="43" t="s">
        <v>63</v>
      </c>
      <c r="B50" s="15"/>
      <c r="C50" s="86">
        <v>849000000</v>
      </c>
      <c r="D50" s="38">
        <v>850000000</v>
      </c>
      <c r="E50" s="38">
        <v>850000000</v>
      </c>
      <c r="F50" s="37">
        <v>850000000</v>
      </c>
      <c r="G50" s="38">
        <v>850000000</v>
      </c>
      <c r="H50" s="39"/>
      <c r="I50" s="38">
        <v>852000000</v>
      </c>
      <c r="J50" s="38">
        <v>855000000</v>
      </c>
      <c r="K50" s="38">
        <v>849000000</v>
      </c>
      <c r="L50" s="40">
        <v>853000000</v>
      </c>
      <c r="M50" s="15"/>
      <c r="O50" s="15"/>
      <c r="P50" s="15"/>
      <c r="Q50" s="15"/>
    </row>
    <row r="51" spans="1:17" ht="18" customHeight="1" x14ac:dyDescent="0.25">
      <c r="A51" s="43" t="s">
        <v>57</v>
      </c>
      <c r="B51" s="15"/>
      <c r="C51" s="90">
        <v>-0.06</v>
      </c>
      <c r="D51" s="91">
        <v>-0.18</v>
      </c>
      <c r="E51" s="91">
        <v>-0.7</v>
      </c>
      <c r="F51" s="90">
        <v>-0.03</v>
      </c>
      <c r="G51" s="91">
        <v>-0.97</v>
      </c>
      <c r="H51" s="92"/>
      <c r="I51" s="91">
        <v>0.42</v>
      </c>
      <c r="J51" s="91">
        <v>0.11</v>
      </c>
      <c r="K51" s="91">
        <v>0.3</v>
      </c>
      <c r="L51" s="93">
        <v>0.83</v>
      </c>
      <c r="M51" s="15"/>
      <c r="O51" s="15"/>
      <c r="P51" s="15"/>
      <c r="Q51" s="15"/>
    </row>
    <row r="52" spans="1:17" ht="18" customHeight="1" x14ac:dyDescent="0.25">
      <c r="A52" s="43" t="s">
        <v>58</v>
      </c>
      <c r="B52" s="15"/>
      <c r="C52" s="90">
        <v>-5.78</v>
      </c>
      <c r="D52" s="91">
        <v>0.02</v>
      </c>
      <c r="E52" s="94">
        <v>0</v>
      </c>
      <c r="F52" s="95">
        <v>0</v>
      </c>
      <c r="G52" s="91">
        <v>-5.76</v>
      </c>
      <c r="H52" s="92"/>
      <c r="I52" s="94">
        <v>0</v>
      </c>
      <c r="J52" s="94">
        <v>0</v>
      </c>
      <c r="K52" s="94">
        <v>0</v>
      </c>
      <c r="L52" s="96">
        <v>0</v>
      </c>
      <c r="M52" s="15"/>
      <c r="O52" s="15"/>
      <c r="P52" s="15"/>
      <c r="Q52" s="15"/>
    </row>
    <row r="53" spans="1:17" ht="18" customHeight="1" x14ac:dyDescent="0.25">
      <c r="A53" s="99" t="s">
        <v>59</v>
      </c>
      <c r="B53" s="15"/>
      <c r="C53" s="100">
        <v>-5.84</v>
      </c>
      <c r="D53" s="101">
        <v>-0.16</v>
      </c>
      <c r="E53" s="101">
        <v>-0.7</v>
      </c>
      <c r="F53" s="100">
        <v>-0.03</v>
      </c>
      <c r="G53" s="101">
        <v>-6.73</v>
      </c>
      <c r="H53" s="92"/>
      <c r="I53" s="101">
        <v>0.42</v>
      </c>
      <c r="J53" s="101">
        <v>0.11</v>
      </c>
      <c r="K53" s="101">
        <v>0.3</v>
      </c>
      <c r="L53" s="102">
        <v>0.83</v>
      </c>
      <c r="M53" s="15"/>
      <c r="O53" s="15"/>
      <c r="P53" s="15"/>
      <c r="Q53" s="15"/>
    </row>
    <row r="54" spans="1:17" ht="15" customHeight="1" x14ac:dyDescent="0.25">
      <c r="A54" s="68"/>
      <c r="B54" s="15"/>
      <c r="C54" s="103"/>
      <c r="D54" s="103"/>
      <c r="E54" s="103"/>
      <c r="F54" s="103"/>
      <c r="G54" s="104"/>
      <c r="H54" s="104"/>
      <c r="I54" s="105"/>
      <c r="J54" s="105"/>
      <c r="K54" s="105"/>
      <c r="L54" s="106"/>
      <c r="M54" s="15"/>
      <c r="O54" s="15"/>
      <c r="P54" s="15"/>
      <c r="Q54" s="15"/>
    </row>
    <row r="55" spans="1:17" ht="18" customHeight="1" x14ac:dyDescent="0.25">
      <c r="A55" s="107" t="s">
        <v>65</v>
      </c>
      <c r="B55" s="15"/>
      <c r="C55" s="108">
        <v>0.05</v>
      </c>
      <c r="D55" s="108">
        <v>0.05</v>
      </c>
      <c r="E55" s="108">
        <v>0.05</v>
      </c>
      <c r="F55" s="108">
        <v>0.05</v>
      </c>
      <c r="G55" s="109">
        <v>0.2</v>
      </c>
      <c r="H55" s="71"/>
      <c r="I55" s="108">
        <v>0.05</v>
      </c>
      <c r="J55" s="108">
        <v>0.05</v>
      </c>
      <c r="K55" s="108">
        <v>0.05</v>
      </c>
      <c r="L55" s="109">
        <v>0.15</v>
      </c>
      <c r="M55" s="15"/>
      <c r="O55" s="15"/>
      <c r="P55" s="15"/>
      <c r="Q55" s="15"/>
    </row>
    <row r="56" spans="1:17" ht="15" customHeight="1" x14ac:dyDescent="0.25">
      <c r="A56" s="110"/>
      <c r="B56" s="15"/>
      <c r="C56" s="71"/>
      <c r="D56" s="71"/>
      <c r="E56" s="71"/>
      <c r="F56" s="71"/>
      <c r="G56" s="71"/>
      <c r="H56" s="71"/>
      <c r="I56" s="71"/>
      <c r="J56" s="71"/>
      <c r="K56" s="71"/>
      <c r="L56" s="71"/>
      <c r="M56" s="71"/>
      <c r="N56" s="111"/>
      <c r="O56" s="71"/>
      <c r="P56" s="15"/>
      <c r="Q56" s="15"/>
    </row>
    <row r="57" spans="1:17" ht="30.95" customHeight="1" x14ac:dyDescent="0.25">
      <c r="A57" s="337" t="s">
        <v>66</v>
      </c>
      <c r="B57" s="330"/>
      <c r="C57" s="330"/>
      <c r="D57" s="330"/>
      <c r="E57" s="330"/>
      <c r="F57" s="330"/>
      <c r="G57" s="330"/>
      <c r="H57" s="330"/>
      <c r="I57" s="338"/>
      <c r="J57" s="338"/>
      <c r="K57" s="330"/>
      <c r="L57" s="112"/>
      <c r="M57" s="113"/>
      <c r="N57" s="111"/>
      <c r="O57" s="113"/>
      <c r="P57" s="111"/>
      <c r="Q57" s="68"/>
    </row>
    <row r="58" spans="1:17" ht="15" customHeight="1" x14ac:dyDescent="0.25">
      <c r="A58" s="337" t="s">
        <v>67</v>
      </c>
      <c r="B58" s="330"/>
      <c r="C58" s="330"/>
      <c r="D58" s="330"/>
      <c r="E58" s="330"/>
      <c r="F58" s="330"/>
      <c r="G58" s="330"/>
      <c r="H58" s="330"/>
      <c r="I58" s="338"/>
      <c r="J58" s="338"/>
      <c r="K58" s="330"/>
      <c r="L58" s="330"/>
      <c r="M58" s="113"/>
      <c r="N58" s="111"/>
      <c r="O58" s="113"/>
      <c r="P58" s="111"/>
      <c r="Q58" s="68"/>
    </row>
    <row r="59" spans="1:17" ht="15" customHeight="1" x14ac:dyDescent="0.25">
      <c r="A59" s="330"/>
      <c r="B59" s="339"/>
      <c r="C59" s="339"/>
      <c r="D59" s="339"/>
      <c r="E59" s="339"/>
      <c r="F59" s="339"/>
      <c r="G59" s="339"/>
      <c r="H59" s="339"/>
      <c r="I59" s="338"/>
      <c r="J59" s="338"/>
      <c r="K59" s="339"/>
      <c r="L59" s="340"/>
      <c r="M59" s="113"/>
      <c r="N59" s="111"/>
      <c r="O59" s="113"/>
      <c r="P59" s="111"/>
      <c r="Q59" s="68"/>
    </row>
    <row r="60" spans="1:17" ht="15" customHeight="1" x14ac:dyDescent="0.25">
      <c r="A60" s="337" t="s">
        <v>68</v>
      </c>
      <c r="B60" s="330"/>
      <c r="C60" s="330"/>
      <c r="D60" s="330"/>
      <c r="E60" s="330"/>
      <c r="F60" s="330"/>
      <c r="G60" s="330"/>
      <c r="H60" s="330"/>
      <c r="I60" s="338"/>
      <c r="J60" s="338"/>
      <c r="K60" s="330"/>
      <c r="L60" s="112"/>
      <c r="M60" s="113"/>
      <c r="N60" s="111"/>
      <c r="O60" s="113"/>
      <c r="P60" s="111"/>
      <c r="Q60" s="68"/>
    </row>
    <row r="61" spans="1:17" ht="15" customHeight="1" x14ac:dyDescent="0.25">
      <c r="A61" s="338"/>
      <c r="B61" s="330"/>
      <c r="C61" s="330"/>
      <c r="D61" s="330"/>
      <c r="E61" s="330"/>
      <c r="F61" s="330"/>
      <c r="G61" s="330"/>
      <c r="H61" s="330"/>
      <c r="I61" s="338"/>
      <c r="J61" s="338"/>
      <c r="K61" s="330"/>
      <c r="L61" s="112"/>
      <c r="M61" s="113"/>
      <c r="N61" s="111"/>
      <c r="O61" s="113"/>
      <c r="P61" s="111"/>
      <c r="Q61" s="68"/>
    </row>
  </sheetData>
  <mergeCells count="5">
    <mergeCell ref="A1:L1"/>
    <mergeCell ref="A2:L2"/>
    <mergeCell ref="A57:K57"/>
    <mergeCell ref="A58:L59"/>
    <mergeCell ref="A60:K61"/>
  </mergeCells>
  <pageMargins left="0.7" right="0.7" top="0.75" bottom="0.75" header="0.3" footer="0.3"/>
  <pageSetup orientation="landscape"/>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22" workbookViewId="0">
      <selection sqref="A1:J1"/>
    </sheetView>
  </sheetViews>
  <sheetFormatPr defaultColWidth="21.5" defaultRowHeight="12.75" x14ac:dyDescent="0.2"/>
  <cols>
    <col min="1" max="1" width="115.5" customWidth="1"/>
    <col min="2" max="2" width="4.33203125" customWidth="1"/>
    <col min="3" max="6" width="19.83203125" customWidth="1"/>
    <col min="7" max="7" width="5.33203125" customWidth="1"/>
    <col min="8" max="10" width="19.83203125" customWidth="1"/>
    <col min="11" max="12" width="12.1640625" customWidth="1"/>
  </cols>
  <sheetData>
    <row r="1" spans="1:12" ht="20.100000000000001" customHeight="1" x14ac:dyDescent="0.3">
      <c r="A1" s="334" t="s">
        <v>69</v>
      </c>
      <c r="B1" s="335"/>
      <c r="C1" s="330"/>
      <c r="D1" s="330"/>
      <c r="E1" s="330"/>
      <c r="F1" s="335"/>
      <c r="G1" s="335"/>
      <c r="H1" s="335"/>
      <c r="I1" s="335"/>
      <c r="J1" s="335"/>
      <c r="K1" s="14"/>
    </row>
    <row r="2" spans="1:12" ht="20.100000000000001" customHeight="1" x14ac:dyDescent="0.3">
      <c r="A2" s="334" t="s">
        <v>20</v>
      </c>
      <c r="B2" s="335"/>
      <c r="C2" s="330"/>
      <c r="D2" s="330"/>
      <c r="E2" s="330"/>
      <c r="F2" s="335"/>
      <c r="G2" s="335"/>
      <c r="H2" s="335"/>
      <c r="I2" s="335"/>
      <c r="J2" s="335"/>
      <c r="K2" s="14"/>
    </row>
    <row r="3" spans="1:12" ht="15" customHeight="1" x14ac:dyDescent="0.2">
      <c r="A3" s="15"/>
      <c r="B3" s="15"/>
      <c r="C3" s="15"/>
      <c r="D3" s="15"/>
      <c r="E3" s="15"/>
      <c r="F3" s="15"/>
      <c r="G3" s="15"/>
      <c r="H3" s="15"/>
      <c r="I3" s="15"/>
      <c r="J3" s="15"/>
      <c r="K3" s="15"/>
      <c r="L3" s="15"/>
    </row>
    <row r="4" spans="1:12" ht="18" customHeight="1" x14ac:dyDescent="0.25">
      <c r="A4" s="114"/>
      <c r="B4" s="68"/>
      <c r="C4" s="18" t="s">
        <v>70</v>
      </c>
      <c r="D4" s="20" t="s">
        <v>71</v>
      </c>
      <c r="E4" s="20" t="s">
        <v>72</v>
      </c>
      <c r="F4" s="20" t="s">
        <v>73</v>
      </c>
      <c r="G4" s="19"/>
      <c r="H4" s="18" t="s">
        <v>70</v>
      </c>
      <c r="I4" s="18" t="s">
        <v>71</v>
      </c>
      <c r="J4" s="18" t="s">
        <v>74</v>
      </c>
      <c r="K4" s="15"/>
      <c r="L4" s="15"/>
    </row>
    <row r="5" spans="1:12" ht="18" customHeight="1" x14ac:dyDescent="0.25">
      <c r="A5" s="21" t="s">
        <v>75</v>
      </c>
      <c r="B5" s="68"/>
      <c r="C5" s="24" t="s">
        <v>28</v>
      </c>
      <c r="D5" s="26" t="s">
        <v>28</v>
      </c>
      <c r="E5" s="26" t="s">
        <v>28</v>
      </c>
      <c r="F5" s="26" t="s">
        <v>28</v>
      </c>
      <c r="G5" s="25" t="s">
        <v>27</v>
      </c>
      <c r="H5" s="24" t="s">
        <v>29</v>
      </c>
      <c r="I5" s="24" t="s">
        <v>29</v>
      </c>
      <c r="J5" s="24" t="s">
        <v>29</v>
      </c>
      <c r="K5" s="15"/>
      <c r="L5" s="15"/>
    </row>
    <row r="6" spans="1:12" ht="15" customHeight="1" x14ac:dyDescent="0.25">
      <c r="A6" s="114"/>
      <c r="B6" s="68"/>
      <c r="C6" s="46"/>
      <c r="D6" s="115"/>
      <c r="E6" s="115"/>
      <c r="F6" s="115"/>
      <c r="G6" s="68"/>
      <c r="H6" s="46"/>
      <c r="I6" s="46"/>
      <c r="J6" s="46"/>
      <c r="K6" s="15"/>
      <c r="L6" s="15"/>
    </row>
    <row r="7" spans="1:12" ht="18" customHeight="1" x14ac:dyDescent="0.25">
      <c r="A7" s="31" t="s">
        <v>76</v>
      </c>
      <c r="B7" s="68"/>
      <c r="C7" s="46"/>
      <c r="D7" s="115"/>
      <c r="E7" s="115"/>
      <c r="F7" s="115"/>
      <c r="G7" s="68"/>
      <c r="H7" s="46"/>
      <c r="I7" s="46"/>
      <c r="J7" s="46"/>
      <c r="K7" s="15"/>
      <c r="L7" s="15"/>
    </row>
    <row r="8" spans="1:12" ht="18" customHeight="1" x14ac:dyDescent="0.25">
      <c r="A8" s="32" t="s">
        <v>77</v>
      </c>
      <c r="B8" s="68"/>
      <c r="C8" s="46"/>
      <c r="D8" s="115"/>
      <c r="E8" s="115"/>
      <c r="F8" s="115"/>
      <c r="G8" s="68"/>
      <c r="H8" s="46"/>
      <c r="I8" s="46"/>
      <c r="J8" s="46"/>
      <c r="K8" s="15"/>
      <c r="L8" s="15"/>
    </row>
    <row r="9" spans="1:12" ht="18" customHeight="1" x14ac:dyDescent="0.25">
      <c r="A9" s="43" t="s">
        <v>78</v>
      </c>
      <c r="B9" s="68"/>
      <c r="C9" s="34">
        <v>2490000000</v>
      </c>
      <c r="D9" s="36">
        <v>2614000000</v>
      </c>
      <c r="E9" s="36">
        <v>1795000000</v>
      </c>
      <c r="F9" s="36">
        <v>563000000</v>
      </c>
      <c r="G9" s="35"/>
      <c r="H9" s="34">
        <v>1613000000</v>
      </c>
      <c r="I9" s="34">
        <v>1667000000</v>
      </c>
      <c r="J9" s="34">
        <v>1564000000</v>
      </c>
      <c r="K9" s="15"/>
      <c r="L9" s="15"/>
    </row>
    <row r="10" spans="1:12" ht="18" customHeight="1" x14ac:dyDescent="0.25">
      <c r="A10" s="43" t="s">
        <v>79</v>
      </c>
      <c r="B10" s="68"/>
      <c r="C10" s="38">
        <v>751000000</v>
      </c>
      <c r="D10" s="40">
        <v>767000000</v>
      </c>
      <c r="E10" s="40">
        <v>945000000</v>
      </c>
      <c r="F10" s="40">
        <v>1082000000</v>
      </c>
      <c r="G10" s="39"/>
      <c r="H10" s="38">
        <v>1100000000</v>
      </c>
      <c r="I10" s="38">
        <v>1176000000</v>
      </c>
      <c r="J10" s="38">
        <v>1335000000</v>
      </c>
      <c r="K10" s="15"/>
      <c r="L10" s="15"/>
    </row>
    <row r="11" spans="1:12" ht="18" customHeight="1" x14ac:dyDescent="0.25">
      <c r="A11" s="43" t="s">
        <v>80</v>
      </c>
      <c r="B11" s="68"/>
      <c r="C11" s="38">
        <v>0</v>
      </c>
      <c r="D11" s="40">
        <v>742000000</v>
      </c>
      <c r="E11" s="40">
        <v>745000000</v>
      </c>
      <c r="F11" s="40">
        <v>748000000</v>
      </c>
      <c r="G11" s="39"/>
      <c r="H11" s="38">
        <v>0</v>
      </c>
      <c r="I11" s="38">
        <v>0</v>
      </c>
      <c r="J11" s="38">
        <v>0</v>
      </c>
      <c r="K11" s="15"/>
      <c r="L11" s="15"/>
    </row>
    <row r="12" spans="1:12" ht="18" customHeight="1" x14ac:dyDescent="0.25">
      <c r="A12" s="43" t="s">
        <v>81</v>
      </c>
      <c r="B12" s="68"/>
      <c r="C12" s="38">
        <v>145000000</v>
      </c>
      <c r="D12" s="40">
        <v>140000000</v>
      </c>
      <c r="E12" s="40">
        <v>132000000</v>
      </c>
      <c r="F12" s="40">
        <v>126000000</v>
      </c>
      <c r="G12" s="39"/>
      <c r="H12" s="38">
        <v>110000000</v>
      </c>
      <c r="I12" s="38">
        <v>117000000</v>
      </c>
      <c r="J12" s="38">
        <v>110000000</v>
      </c>
      <c r="K12" s="15"/>
      <c r="L12" s="15"/>
    </row>
    <row r="13" spans="1:12" ht="18" customHeight="1" x14ac:dyDescent="0.25">
      <c r="A13" s="43" t="s">
        <v>82</v>
      </c>
      <c r="B13" s="68"/>
      <c r="C13" s="38">
        <v>134000000</v>
      </c>
      <c r="D13" s="40">
        <v>160000000</v>
      </c>
      <c r="E13" s="40">
        <v>62000000</v>
      </c>
      <c r="F13" s="40">
        <v>36000000</v>
      </c>
      <c r="G13" s="39"/>
      <c r="H13" s="38">
        <v>66000000</v>
      </c>
      <c r="I13" s="38">
        <v>92000000</v>
      </c>
      <c r="J13" s="38">
        <v>31000000</v>
      </c>
      <c r="K13" s="15"/>
      <c r="L13" s="15"/>
    </row>
    <row r="14" spans="1:12" ht="18" customHeight="1" x14ac:dyDescent="0.25">
      <c r="A14" s="43" t="s">
        <v>83</v>
      </c>
      <c r="B14" s="68"/>
      <c r="C14" s="41">
        <v>223000000</v>
      </c>
      <c r="D14" s="42">
        <v>1000000</v>
      </c>
      <c r="E14" s="42">
        <v>11000000</v>
      </c>
      <c r="F14" s="42">
        <v>11000000</v>
      </c>
      <c r="G14" s="39"/>
      <c r="H14" s="41">
        <v>13000000</v>
      </c>
      <c r="I14" s="41">
        <v>35000000</v>
      </c>
      <c r="J14" s="41">
        <v>25000000</v>
      </c>
      <c r="K14" s="15"/>
      <c r="L14" s="15"/>
    </row>
    <row r="15" spans="1:12" ht="18" customHeight="1" x14ac:dyDescent="0.25">
      <c r="A15" s="116" t="s">
        <v>84</v>
      </c>
      <c r="B15" s="68"/>
      <c r="C15" s="38">
        <f>SUM(C9:C14)</f>
        <v>3743000000</v>
      </c>
      <c r="D15" s="40">
        <f>SUM(D9:D14)</f>
        <v>4424000000</v>
      </c>
      <c r="E15" s="40">
        <f>SUM(E9:E14)</f>
        <v>3690000000</v>
      </c>
      <c r="F15" s="40">
        <f>SUM(F9:F14)</f>
        <v>2566000000</v>
      </c>
      <c r="G15" s="39"/>
      <c r="H15" s="38">
        <f>SUM(H9:H14)</f>
        <v>2902000000</v>
      </c>
      <c r="I15" s="55">
        <f>SUM(I9:I14)</f>
        <v>3087000000</v>
      </c>
      <c r="J15" s="38">
        <f>SUM(J9:J14)</f>
        <v>3065000000</v>
      </c>
      <c r="K15" s="15"/>
      <c r="L15" s="15"/>
    </row>
    <row r="16" spans="1:12" ht="15" customHeight="1" x14ac:dyDescent="0.25">
      <c r="A16" s="117"/>
      <c r="B16" s="68"/>
      <c r="C16" s="118"/>
      <c r="D16" s="119"/>
      <c r="E16" s="119"/>
      <c r="F16" s="119"/>
      <c r="G16" s="120"/>
      <c r="H16" s="118"/>
      <c r="I16" s="121"/>
      <c r="J16" s="121"/>
      <c r="K16" s="15"/>
      <c r="L16" s="15"/>
    </row>
    <row r="17" spans="1:12" ht="18" customHeight="1" x14ac:dyDescent="0.25">
      <c r="A17" s="32" t="s">
        <v>85</v>
      </c>
      <c r="B17" s="68"/>
      <c r="C17" s="38">
        <v>906000000</v>
      </c>
      <c r="D17" s="40">
        <v>821000000</v>
      </c>
      <c r="E17" s="40">
        <v>836000000</v>
      </c>
      <c r="F17" s="40">
        <v>847000000</v>
      </c>
      <c r="G17" s="39"/>
      <c r="H17" s="38">
        <v>806000000</v>
      </c>
      <c r="I17" s="38">
        <v>788000000</v>
      </c>
      <c r="J17" s="38">
        <v>757000000</v>
      </c>
      <c r="K17" s="15"/>
      <c r="L17" s="15"/>
    </row>
    <row r="18" spans="1:12" ht="18" customHeight="1" x14ac:dyDescent="0.25">
      <c r="A18" s="32" t="s">
        <v>86</v>
      </c>
      <c r="B18" s="68"/>
      <c r="C18" s="38">
        <v>16533000000</v>
      </c>
      <c r="D18" s="40">
        <v>18337000000</v>
      </c>
      <c r="E18" s="40">
        <v>17645000000</v>
      </c>
      <c r="F18" s="40">
        <v>17665000000</v>
      </c>
      <c r="G18" s="39"/>
      <c r="H18" s="38">
        <v>16931000000</v>
      </c>
      <c r="I18" s="38">
        <v>16881000000</v>
      </c>
      <c r="J18" s="38">
        <v>16899000000</v>
      </c>
      <c r="K18" s="15"/>
      <c r="L18" s="15"/>
    </row>
    <row r="19" spans="1:12" ht="18" customHeight="1" x14ac:dyDescent="0.25">
      <c r="A19" s="32" t="s">
        <v>87</v>
      </c>
      <c r="B19" s="68"/>
      <c r="C19" s="38">
        <v>115000000</v>
      </c>
      <c r="D19" s="40">
        <v>115000000</v>
      </c>
      <c r="E19" s="40">
        <v>115000000</v>
      </c>
      <c r="F19" s="40">
        <v>115000000</v>
      </c>
      <c r="G19" s="39"/>
      <c r="H19" s="38">
        <v>98000000</v>
      </c>
      <c r="I19" s="38">
        <v>98000000</v>
      </c>
      <c r="J19" s="38">
        <v>97000000</v>
      </c>
      <c r="K19" s="15"/>
      <c r="L19" s="15"/>
    </row>
    <row r="20" spans="1:12" ht="18" customHeight="1" x14ac:dyDescent="0.25">
      <c r="A20" s="32" t="s">
        <v>88</v>
      </c>
      <c r="B20" s="68"/>
      <c r="C20" s="38">
        <v>698000000</v>
      </c>
      <c r="D20" s="40">
        <v>543000000</v>
      </c>
      <c r="E20" s="40">
        <v>607000000</v>
      </c>
      <c r="F20" s="40">
        <v>764000000</v>
      </c>
      <c r="G20" s="39"/>
      <c r="H20" s="38">
        <v>849000000</v>
      </c>
      <c r="I20" s="38">
        <v>860000000</v>
      </c>
      <c r="J20" s="38">
        <v>912000000</v>
      </c>
      <c r="K20" s="15"/>
      <c r="L20" s="15"/>
    </row>
    <row r="21" spans="1:12" ht="18" customHeight="1" x14ac:dyDescent="0.25">
      <c r="A21" s="32" t="s">
        <v>89</v>
      </c>
      <c r="B21" s="68"/>
      <c r="C21" s="38">
        <v>2542000000</v>
      </c>
      <c r="D21" s="40">
        <v>1000000</v>
      </c>
      <c r="E21" s="40">
        <v>54000000</v>
      </c>
      <c r="F21" s="40">
        <v>55000000</v>
      </c>
      <c r="G21" s="35"/>
      <c r="H21" s="38">
        <v>48000000</v>
      </c>
      <c r="I21" s="38">
        <v>157000000</v>
      </c>
      <c r="J21" s="38">
        <v>48000000</v>
      </c>
      <c r="K21" s="15"/>
      <c r="L21" s="15"/>
    </row>
    <row r="22" spans="1:12" ht="18" customHeight="1" x14ac:dyDescent="0.25">
      <c r="A22" s="43" t="s">
        <v>90</v>
      </c>
      <c r="B22" s="68"/>
      <c r="C22" s="45">
        <f>SUM(C15:C21)</f>
        <v>24537000000</v>
      </c>
      <c r="D22" s="122">
        <f>SUM(D15:D21)</f>
        <v>24241000000</v>
      </c>
      <c r="E22" s="122">
        <f>SUM(E15:E21)</f>
        <v>22947000000</v>
      </c>
      <c r="F22" s="122">
        <f>SUM(F15:F21)</f>
        <v>22012000000</v>
      </c>
      <c r="G22" s="35"/>
      <c r="H22" s="123">
        <f>SUM(H15:H21)</f>
        <v>21634000000</v>
      </c>
      <c r="I22" s="123">
        <f>SUM(I15:I21)</f>
        <v>21871000000</v>
      </c>
      <c r="J22" s="123">
        <f>SUM(J15:J21)</f>
        <v>21778000000</v>
      </c>
      <c r="K22" s="15"/>
      <c r="L22" s="15"/>
    </row>
    <row r="23" spans="1:12" ht="15" customHeight="1" x14ac:dyDescent="0.25">
      <c r="A23" s="117"/>
      <c r="B23" s="68"/>
      <c r="C23" s="114"/>
      <c r="D23" s="124"/>
      <c r="E23" s="124"/>
      <c r="F23" s="124"/>
      <c r="G23" s="68"/>
      <c r="H23" s="125"/>
      <c r="I23" s="126"/>
      <c r="J23" s="126"/>
      <c r="K23" s="15"/>
      <c r="L23" s="15"/>
    </row>
    <row r="24" spans="1:12" ht="18" customHeight="1" x14ac:dyDescent="0.25">
      <c r="A24" s="31" t="s">
        <v>91</v>
      </c>
      <c r="B24" s="68"/>
      <c r="C24" s="46"/>
      <c r="D24" s="115"/>
      <c r="E24" s="115"/>
      <c r="F24" s="115"/>
      <c r="G24" s="68"/>
      <c r="H24" s="125"/>
      <c r="I24" s="126"/>
      <c r="J24" s="126"/>
      <c r="K24" s="15"/>
      <c r="L24" s="15"/>
    </row>
    <row r="25" spans="1:12" ht="18" customHeight="1" x14ac:dyDescent="0.25">
      <c r="A25" s="32" t="s">
        <v>92</v>
      </c>
      <c r="B25" s="68"/>
      <c r="C25" s="46"/>
      <c r="D25" s="115"/>
      <c r="E25" s="115"/>
      <c r="F25" s="115"/>
      <c r="G25" s="68"/>
      <c r="H25" s="125"/>
      <c r="I25" s="126"/>
      <c r="J25" s="126"/>
      <c r="K25" s="15"/>
      <c r="L25" s="15"/>
    </row>
    <row r="26" spans="1:12" ht="18" customHeight="1" x14ac:dyDescent="0.25">
      <c r="A26" s="43" t="s">
        <v>93</v>
      </c>
      <c r="B26" s="68"/>
      <c r="C26" s="34">
        <v>1081000000</v>
      </c>
      <c r="D26" s="36">
        <v>1158000000</v>
      </c>
      <c r="E26" s="36">
        <v>1313000000</v>
      </c>
      <c r="F26" s="36">
        <v>1395000000</v>
      </c>
      <c r="G26" s="35"/>
      <c r="H26" s="34">
        <v>1335000000</v>
      </c>
      <c r="I26" s="34">
        <v>1428000000</v>
      </c>
      <c r="J26" s="34">
        <v>1479000000</v>
      </c>
      <c r="K26" s="15"/>
      <c r="L26" s="15"/>
    </row>
    <row r="27" spans="1:12" ht="18" customHeight="1" x14ac:dyDescent="0.25">
      <c r="A27" s="43" t="s">
        <v>94</v>
      </c>
      <c r="B27" s="68"/>
      <c r="C27" s="38">
        <v>70000000</v>
      </c>
      <c r="D27" s="40">
        <v>92000000</v>
      </c>
      <c r="E27" s="40">
        <v>99000000</v>
      </c>
      <c r="F27" s="40">
        <v>108000000</v>
      </c>
      <c r="G27" s="39"/>
      <c r="H27" s="38">
        <v>85000000</v>
      </c>
      <c r="I27" s="38">
        <v>109000000</v>
      </c>
      <c r="J27" s="38">
        <v>127000000</v>
      </c>
      <c r="K27" s="15"/>
      <c r="L27" s="15"/>
    </row>
    <row r="28" spans="1:12" ht="18" customHeight="1" x14ac:dyDescent="0.25">
      <c r="A28" s="43" t="s">
        <v>95</v>
      </c>
      <c r="B28" s="68"/>
      <c r="C28" s="38">
        <v>81000000</v>
      </c>
      <c r="D28" s="40">
        <v>78000000</v>
      </c>
      <c r="E28" s="40">
        <v>162000000</v>
      </c>
      <c r="F28" s="40">
        <v>177000000</v>
      </c>
      <c r="G28" s="39"/>
      <c r="H28" s="38">
        <v>128000000</v>
      </c>
      <c r="I28" s="38">
        <v>99000000</v>
      </c>
      <c r="J28" s="38">
        <v>128000000</v>
      </c>
      <c r="K28" s="15"/>
      <c r="L28" s="15"/>
    </row>
    <row r="29" spans="1:12" ht="18" customHeight="1" x14ac:dyDescent="0.25">
      <c r="A29" s="43" t="s">
        <v>96</v>
      </c>
      <c r="B29" s="68"/>
      <c r="C29" s="38">
        <v>1541000000</v>
      </c>
      <c r="D29" s="40">
        <v>548000000</v>
      </c>
      <c r="E29" s="40">
        <v>0</v>
      </c>
      <c r="F29" s="40">
        <v>0</v>
      </c>
      <c r="G29" s="39"/>
      <c r="H29" s="38">
        <v>0</v>
      </c>
      <c r="I29" s="38">
        <v>0</v>
      </c>
      <c r="J29" s="38">
        <v>0</v>
      </c>
      <c r="K29" s="15"/>
      <c r="L29" s="15"/>
    </row>
    <row r="30" spans="1:12" ht="18" customHeight="1" x14ac:dyDescent="0.25">
      <c r="A30" s="43" t="s">
        <v>97</v>
      </c>
      <c r="B30" s="68"/>
      <c r="C30" s="38">
        <v>222000000</v>
      </c>
      <c r="D30" s="40">
        <v>206000000</v>
      </c>
      <c r="E30" s="40">
        <v>188000000</v>
      </c>
      <c r="F30" s="40">
        <v>288000000</v>
      </c>
      <c r="G30" s="39"/>
      <c r="H30" s="38">
        <v>359000000</v>
      </c>
      <c r="I30" s="38">
        <v>405000000</v>
      </c>
      <c r="J30" s="38">
        <v>405000000</v>
      </c>
      <c r="K30" s="15"/>
      <c r="L30" s="15"/>
    </row>
    <row r="31" spans="1:12" ht="18" customHeight="1" x14ac:dyDescent="0.25">
      <c r="A31" s="43" t="s">
        <v>98</v>
      </c>
      <c r="B31" s="68"/>
      <c r="C31" s="41">
        <v>104000000</v>
      </c>
      <c r="D31" s="42">
        <v>0</v>
      </c>
      <c r="E31" s="42">
        <v>0</v>
      </c>
      <c r="F31" s="42">
        <v>0</v>
      </c>
      <c r="G31" s="39"/>
      <c r="H31" s="38">
        <v>2000000</v>
      </c>
      <c r="I31" s="38">
        <v>3000000</v>
      </c>
      <c r="J31" s="38">
        <v>3000000</v>
      </c>
      <c r="K31" s="15"/>
      <c r="L31" s="15"/>
    </row>
    <row r="32" spans="1:12" ht="18" customHeight="1" x14ac:dyDescent="0.25">
      <c r="A32" s="116" t="s">
        <v>99</v>
      </c>
      <c r="B32" s="68"/>
      <c r="C32" s="38">
        <f>SUM(C26:C31)</f>
        <v>3099000000</v>
      </c>
      <c r="D32" s="40">
        <f>SUM(D26:D31)</f>
        <v>2082000000</v>
      </c>
      <c r="E32" s="40">
        <f>SUM(E26:E31)</f>
        <v>1762000000</v>
      </c>
      <c r="F32" s="40">
        <f>SUM(F26:F31)</f>
        <v>1968000000</v>
      </c>
      <c r="G32" s="39"/>
      <c r="H32" s="55">
        <f>SUM(H26:H31)</f>
        <v>1909000000</v>
      </c>
      <c r="I32" s="55">
        <f>SUM(I26:I31)</f>
        <v>2044000000</v>
      </c>
      <c r="J32" s="55">
        <f>SUM(J26:J31)</f>
        <v>2142000000</v>
      </c>
      <c r="K32" s="15"/>
      <c r="L32" s="15"/>
    </row>
    <row r="33" spans="1:12" ht="15" customHeight="1" x14ac:dyDescent="0.25">
      <c r="A33" s="117"/>
      <c r="B33" s="68"/>
      <c r="C33" s="46"/>
      <c r="D33" s="115"/>
      <c r="E33" s="115"/>
      <c r="F33" s="115"/>
      <c r="G33" s="68"/>
      <c r="H33" s="46"/>
      <c r="I33" s="126"/>
      <c r="J33" s="126"/>
      <c r="K33" s="15"/>
      <c r="L33" s="15"/>
    </row>
    <row r="34" spans="1:12" ht="18" customHeight="1" x14ac:dyDescent="0.25">
      <c r="A34" s="32" t="s">
        <v>100</v>
      </c>
      <c r="B34" s="68"/>
      <c r="C34" s="38">
        <v>5723000000</v>
      </c>
      <c r="D34" s="40">
        <v>6715000000</v>
      </c>
      <c r="E34" s="40">
        <v>6488000000</v>
      </c>
      <c r="F34" s="40">
        <v>5494000000</v>
      </c>
      <c r="G34" s="39"/>
      <c r="H34" s="38">
        <v>5495000000</v>
      </c>
      <c r="I34" s="38">
        <v>5497000000</v>
      </c>
      <c r="J34" s="38">
        <v>5498000000</v>
      </c>
      <c r="K34" s="15"/>
      <c r="L34" s="15"/>
    </row>
    <row r="35" spans="1:12" ht="18" customHeight="1" x14ac:dyDescent="0.25">
      <c r="A35" s="32" t="s">
        <v>101</v>
      </c>
      <c r="B35" s="68"/>
      <c r="C35" s="38">
        <v>800000000</v>
      </c>
      <c r="D35" s="40">
        <v>839000000</v>
      </c>
      <c r="E35" s="40">
        <v>844000000</v>
      </c>
      <c r="F35" s="40">
        <v>833000000</v>
      </c>
      <c r="G35" s="39"/>
      <c r="H35" s="38">
        <v>221000000</v>
      </c>
      <c r="I35" s="38">
        <v>237000000</v>
      </c>
      <c r="J35" s="38">
        <v>215000000</v>
      </c>
      <c r="K35" s="15"/>
      <c r="L35" s="15"/>
    </row>
    <row r="36" spans="1:12" ht="18" customHeight="1" x14ac:dyDescent="0.25">
      <c r="A36" s="32" t="s">
        <v>102</v>
      </c>
      <c r="B36" s="68"/>
      <c r="C36" s="38">
        <v>365000000</v>
      </c>
      <c r="D36" s="40">
        <v>340000000</v>
      </c>
      <c r="E36" s="40">
        <v>330000000</v>
      </c>
      <c r="F36" s="40">
        <v>362000000</v>
      </c>
      <c r="G36" s="39"/>
      <c r="H36" s="38">
        <v>331000000</v>
      </c>
      <c r="I36" s="38">
        <v>311000000</v>
      </c>
      <c r="J36" s="38">
        <v>286000000</v>
      </c>
      <c r="K36" s="15"/>
      <c r="L36" s="15"/>
    </row>
    <row r="37" spans="1:12" ht="18" customHeight="1" x14ac:dyDescent="0.25">
      <c r="A37" s="32" t="s">
        <v>103</v>
      </c>
      <c r="B37" s="68"/>
      <c r="C37" s="38">
        <v>1622000000</v>
      </c>
      <c r="D37" s="40">
        <v>1642000000</v>
      </c>
      <c r="E37" s="40">
        <v>1522000000</v>
      </c>
      <c r="F37" s="40">
        <v>1428000000</v>
      </c>
      <c r="G37" s="39"/>
      <c r="H37" s="38">
        <v>1445000000</v>
      </c>
      <c r="I37" s="38">
        <v>1364000000</v>
      </c>
      <c r="J37" s="38">
        <v>1243000000</v>
      </c>
      <c r="K37" s="15"/>
      <c r="L37" s="15"/>
    </row>
    <row r="38" spans="1:12" ht="18" customHeight="1" x14ac:dyDescent="0.25">
      <c r="A38" s="32" t="s">
        <v>104</v>
      </c>
      <c r="B38" s="68"/>
      <c r="C38" s="38">
        <v>221000000</v>
      </c>
      <c r="D38" s="40">
        <v>211000000</v>
      </c>
      <c r="E38" s="40">
        <v>217000000</v>
      </c>
      <c r="F38" s="40">
        <v>217000000</v>
      </c>
      <c r="G38" s="39"/>
      <c r="H38" s="38">
        <v>197000000</v>
      </c>
      <c r="I38" s="38">
        <v>194000000</v>
      </c>
      <c r="J38" s="38">
        <v>340000000</v>
      </c>
      <c r="K38" s="15"/>
      <c r="L38" s="15"/>
    </row>
    <row r="39" spans="1:12" ht="18" customHeight="1" x14ac:dyDescent="0.25">
      <c r="A39" s="32" t="s">
        <v>105</v>
      </c>
      <c r="B39" s="68"/>
      <c r="C39" s="38">
        <v>123000000</v>
      </c>
      <c r="D39" s="40">
        <v>7000000</v>
      </c>
      <c r="E39" s="40">
        <v>9000000</v>
      </c>
      <c r="F39" s="40">
        <v>2000000</v>
      </c>
      <c r="G39" s="39"/>
      <c r="H39" s="41">
        <v>2000000</v>
      </c>
      <c r="I39" s="41">
        <v>92000000</v>
      </c>
      <c r="J39" s="41">
        <v>10000000</v>
      </c>
      <c r="K39" s="15"/>
      <c r="L39" s="15"/>
    </row>
    <row r="40" spans="1:12" ht="18" customHeight="1" x14ac:dyDescent="0.25">
      <c r="A40" s="43" t="s">
        <v>106</v>
      </c>
      <c r="B40" s="68"/>
      <c r="C40" s="55">
        <f>SUM(C32:C39)</f>
        <v>11953000000</v>
      </c>
      <c r="D40" s="57">
        <f>SUM(D32:D39)</f>
        <v>11836000000</v>
      </c>
      <c r="E40" s="57">
        <f>SUM(E32:E39)</f>
        <v>11172000000</v>
      </c>
      <c r="F40" s="57">
        <f>SUM(F32:F39)</f>
        <v>10304000000</v>
      </c>
      <c r="G40" s="39"/>
      <c r="H40" s="38">
        <f>SUM(H32:H39)</f>
        <v>9600000000</v>
      </c>
      <c r="I40" s="55">
        <f>SUM(I32:I39)</f>
        <v>9739000000</v>
      </c>
      <c r="J40" s="38">
        <f>SUM(J32:J39)</f>
        <v>9734000000</v>
      </c>
      <c r="K40" s="15"/>
      <c r="L40" s="15"/>
    </row>
    <row r="41" spans="1:12" ht="15" customHeight="1" x14ac:dyDescent="0.25">
      <c r="A41" s="46"/>
      <c r="B41" s="68"/>
      <c r="C41" s="118"/>
      <c r="D41" s="119"/>
      <c r="E41" s="119"/>
      <c r="F41" s="119"/>
      <c r="G41" s="120"/>
      <c r="H41" s="118"/>
      <c r="I41" s="121"/>
      <c r="J41" s="121"/>
      <c r="K41" s="15"/>
      <c r="L41" s="15"/>
    </row>
    <row r="42" spans="1:12" ht="18" customHeight="1" x14ac:dyDescent="0.25">
      <c r="A42" s="31" t="s">
        <v>107</v>
      </c>
      <c r="B42" s="68"/>
      <c r="C42" s="41">
        <v>12584000000</v>
      </c>
      <c r="D42" s="42">
        <v>12405000000</v>
      </c>
      <c r="E42" s="42">
        <v>11775000000</v>
      </c>
      <c r="F42" s="42">
        <v>11708000000</v>
      </c>
      <c r="G42" s="39"/>
      <c r="H42" s="38">
        <v>12034000000</v>
      </c>
      <c r="I42" s="38">
        <v>12132000000</v>
      </c>
      <c r="J42" s="38">
        <v>12044000000</v>
      </c>
      <c r="K42" s="15"/>
      <c r="L42" s="15"/>
    </row>
    <row r="43" spans="1:12" ht="18" customHeight="1" x14ac:dyDescent="0.25">
      <c r="A43" s="127" t="s">
        <v>108</v>
      </c>
      <c r="B43" s="68"/>
      <c r="C43" s="128">
        <f>SUM(C40:C42)</f>
        <v>24537000000</v>
      </c>
      <c r="D43" s="129">
        <f>SUM(D40:D42)</f>
        <v>24241000000</v>
      </c>
      <c r="E43" s="129">
        <f>SUM(E40:E42)</f>
        <v>22947000000</v>
      </c>
      <c r="F43" s="129">
        <f>SUM(F40:F42)</f>
        <v>22012000000</v>
      </c>
      <c r="G43" s="35"/>
      <c r="H43" s="123">
        <f>SUM(H40:H42)</f>
        <v>21634000000</v>
      </c>
      <c r="I43" s="123">
        <f>SUM(I40:I42)</f>
        <v>21871000000</v>
      </c>
      <c r="J43" s="123">
        <f>SUM(J40:J42)</f>
        <v>21778000000</v>
      </c>
      <c r="K43" s="15"/>
      <c r="L43" s="15"/>
    </row>
    <row r="44" spans="1:12" ht="15" customHeight="1" x14ac:dyDescent="0.25">
      <c r="A44" s="68"/>
      <c r="B44" s="68"/>
      <c r="C44" s="68"/>
      <c r="D44" s="68"/>
      <c r="E44" s="68"/>
      <c r="F44" s="68"/>
      <c r="G44" s="68"/>
      <c r="H44" s="130"/>
      <c r="I44" s="131"/>
      <c r="J44" s="131"/>
      <c r="K44" s="15"/>
      <c r="L44" s="15"/>
    </row>
    <row r="45" spans="1:12" ht="18" customHeight="1" x14ac:dyDescent="0.25">
      <c r="A45" s="132" t="s">
        <v>109</v>
      </c>
      <c r="B45" s="68"/>
      <c r="C45" s="55">
        <v>937000000</v>
      </c>
      <c r="D45" s="57">
        <v>937000000</v>
      </c>
      <c r="E45" s="57">
        <v>937000000</v>
      </c>
      <c r="F45" s="57">
        <v>937000000</v>
      </c>
      <c r="G45" s="68"/>
      <c r="H45" s="133">
        <v>937000000</v>
      </c>
      <c r="I45" s="133">
        <v>937000000</v>
      </c>
      <c r="J45" s="133">
        <v>937000000</v>
      </c>
      <c r="K45" s="15"/>
      <c r="L45" s="15"/>
    </row>
    <row r="46" spans="1:12" ht="18" customHeight="1" x14ac:dyDescent="0.25">
      <c r="A46" s="134" t="s">
        <v>110</v>
      </c>
      <c r="B46" s="68"/>
      <c r="C46" s="55">
        <v>87000000</v>
      </c>
      <c r="D46" s="57">
        <v>87000000</v>
      </c>
      <c r="E46" s="57">
        <v>87000000</v>
      </c>
      <c r="F46" s="57">
        <v>87000000</v>
      </c>
      <c r="G46" s="68"/>
      <c r="H46" s="133">
        <v>84000000</v>
      </c>
      <c r="I46" s="133">
        <v>83000000</v>
      </c>
      <c r="J46" s="133">
        <v>99000000</v>
      </c>
      <c r="K46" s="15"/>
      <c r="L46" s="15"/>
    </row>
    <row r="47" spans="1:12" ht="18" customHeight="1" x14ac:dyDescent="0.25">
      <c r="A47" s="135" t="s">
        <v>111</v>
      </c>
      <c r="B47" s="68"/>
      <c r="C47" s="133">
        <v>850000000</v>
      </c>
      <c r="D47" s="53">
        <v>850000000</v>
      </c>
      <c r="E47" s="53">
        <v>850000000</v>
      </c>
      <c r="F47" s="53">
        <v>850000000</v>
      </c>
      <c r="G47" s="39"/>
      <c r="H47" s="136">
        <v>853000000</v>
      </c>
      <c r="I47" s="136">
        <v>854000000</v>
      </c>
      <c r="J47" s="136">
        <v>838000000</v>
      </c>
      <c r="K47" s="15"/>
      <c r="L47" s="15"/>
    </row>
    <row r="48" spans="1:12" ht="15" customHeight="1" x14ac:dyDescent="0.25">
      <c r="A48" s="68"/>
      <c r="B48" s="15"/>
      <c r="C48" s="39"/>
      <c r="D48" s="39"/>
      <c r="E48" s="39"/>
      <c r="F48" s="39"/>
      <c r="G48" s="39"/>
      <c r="H48" s="39"/>
      <c r="I48" s="39"/>
      <c r="J48" s="39"/>
      <c r="K48" s="39"/>
      <c r="L48" s="39"/>
    </row>
    <row r="49" spans="1:11" ht="15" customHeight="1" x14ac:dyDescent="0.25">
      <c r="A49" s="341" t="s">
        <v>112</v>
      </c>
      <c r="B49" s="330"/>
      <c r="C49" s="330"/>
      <c r="D49" s="330"/>
      <c r="E49" s="330"/>
      <c r="F49" s="330"/>
      <c r="G49" s="330"/>
      <c r="H49" s="342"/>
      <c r="I49" s="342"/>
      <c r="J49" s="330"/>
      <c r="K49" s="113"/>
    </row>
    <row r="50" spans="1:11" ht="15" customHeight="1" x14ac:dyDescent="0.25">
      <c r="A50" s="330"/>
      <c r="B50" s="339"/>
      <c r="C50" s="339"/>
      <c r="D50" s="339"/>
      <c r="E50" s="339"/>
      <c r="F50" s="339"/>
      <c r="G50" s="339"/>
      <c r="H50" s="342"/>
      <c r="I50" s="342"/>
      <c r="J50" s="339"/>
      <c r="K50" s="113"/>
    </row>
    <row r="51" spans="1:11" ht="15" customHeight="1" x14ac:dyDescent="0.25">
      <c r="A51" s="330"/>
      <c r="B51" s="342"/>
      <c r="C51" s="342"/>
      <c r="D51" s="342"/>
      <c r="E51" s="342"/>
      <c r="F51" s="342"/>
      <c r="G51" s="342"/>
      <c r="H51" s="342"/>
      <c r="I51" s="342"/>
      <c r="J51" s="342"/>
      <c r="K51" s="113"/>
    </row>
  </sheetData>
  <mergeCells count="3">
    <mergeCell ref="A1:J1"/>
    <mergeCell ref="A2:J2"/>
    <mergeCell ref="A49:J51"/>
  </mergeCells>
  <pageMargins left="0.7" right="0.7" top="0.75" bottom="0.75" header="0.3" footer="0.3"/>
  <pageSetup orientation="landscape"/>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A34" workbookViewId="0">
      <selection activeCell="A51" sqref="A51"/>
    </sheetView>
  </sheetViews>
  <sheetFormatPr defaultColWidth="21.5" defaultRowHeight="12.75" x14ac:dyDescent="0.2"/>
  <cols>
    <col min="1" max="1" width="115.5" customWidth="1"/>
    <col min="2" max="2" width="4.33203125" customWidth="1"/>
    <col min="3" max="6" width="19.83203125" customWidth="1"/>
    <col min="7" max="7" width="5.33203125" customWidth="1"/>
    <col min="8" max="10" width="19.83203125" customWidth="1"/>
    <col min="11" max="14" width="12.1640625" customWidth="1"/>
  </cols>
  <sheetData>
    <row r="1" spans="1:13" ht="20.100000000000001" customHeight="1" x14ac:dyDescent="0.3">
      <c r="A1" s="334" t="s">
        <v>113</v>
      </c>
      <c r="B1" s="335"/>
      <c r="C1" s="330"/>
      <c r="D1" s="330"/>
      <c r="E1" s="330"/>
      <c r="F1" s="335"/>
      <c r="G1" s="330"/>
      <c r="H1" s="335"/>
      <c r="I1" s="335"/>
      <c r="J1" s="335"/>
      <c r="K1" s="14"/>
      <c r="L1" s="14"/>
      <c r="M1" s="14"/>
    </row>
    <row r="2" spans="1:13" ht="20.100000000000001" customHeight="1" x14ac:dyDescent="0.3">
      <c r="A2" s="334" t="s">
        <v>20</v>
      </c>
      <c r="B2" s="335"/>
      <c r="C2" s="343"/>
      <c r="D2" s="343"/>
      <c r="E2" s="335"/>
      <c r="F2" s="335"/>
      <c r="G2" s="330"/>
      <c r="H2" s="335"/>
      <c r="I2" s="335"/>
      <c r="J2" s="335"/>
      <c r="K2" s="14"/>
      <c r="L2" s="14"/>
      <c r="M2" s="14"/>
    </row>
    <row r="3" spans="1:13" ht="15" customHeight="1" x14ac:dyDescent="0.2">
      <c r="A3" s="15"/>
      <c r="B3" s="15"/>
      <c r="C3" s="15"/>
      <c r="D3" s="15"/>
      <c r="E3" s="15"/>
      <c r="F3" s="15"/>
      <c r="G3" s="15"/>
      <c r="H3" s="15"/>
      <c r="I3" s="15"/>
      <c r="J3" s="15"/>
      <c r="K3" s="15"/>
      <c r="L3" s="15"/>
    </row>
    <row r="4" spans="1:13" ht="18" customHeight="1" x14ac:dyDescent="0.25">
      <c r="A4" s="16"/>
      <c r="B4" s="15"/>
      <c r="C4" s="18" t="s">
        <v>114</v>
      </c>
      <c r="D4" s="18" t="s">
        <v>71</v>
      </c>
      <c r="E4" s="18" t="s">
        <v>72</v>
      </c>
      <c r="F4" s="18" t="s">
        <v>115</v>
      </c>
      <c r="G4" s="19"/>
      <c r="H4" s="18" t="s">
        <v>114</v>
      </c>
      <c r="I4" s="18" t="s">
        <v>71</v>
      </c>
      <c r="J4" s="18" t="s">
        <v>116</v>
      </c>
      <c r="K4" s="15"/>
      <c r="L4" s="15"/>
    </row>
    <row r="5" spans="1:13" ht="18" customHeight="1" x14ac:dyDescent="0.25">
      <c r="A5" s="137" t="s">
        <v>75</v>
      </c>
      <c r="B5" s="22" t="s">
        <v>27</v>
      </c>
      <c r="C5" s="24" t="s">
        <v>28</v>
      </c>
      <c r="D5" s="24" t="s">
        <v>28</v>
      </c>
      <c r="E5" s="24" t="s">
        <v>28</v>
      </c>
      <c r="F5" s="24" t="s">
        <v>28</v>
      </c>
      <c r="G5" s="25" t="s">
        <v>27</v>
      </c>
      <c r="H5" s="24" t="s">
        <v>29</v>
      </c>
      <c r="I5" s="24" t="s">
        <v>29</v>
      </c>
      <c r="J5" s="24" t="s">
        <v>29</v>
      </c>
      <c r="K5" s="15"/>
      <c r="L5" s="15"/>
    </row>
    <row r="6" spans="1:13" ht="15" customHeight="1" x14ac:dyDescent="0.25">
      <c r="A6" s="46"/>
      <c r="B6" s="15"/>
      <c r="C6" s="16"/>
      <c r="D6" s="16"/>
      <c r="E6" s="16"/>
      <c r="F6" s="16"/>
      <c r="G6" s="15"/>
      <c r="H6" s="16"/>
      <c r="I6" s="16"/>
      <c r="J6" s="16"/>
      <c r="K6" s="15"/>
      <c r="L6" s="15"/>
    </row>
    <row r="7" spans="1:13" ht="18" customHeight="1" x14ac:dyDescent="0.25">
      <c r="A7" s="31" t="s">
        <v>117</v>
      </c>
      <c r="B7" s="15"/>
      <c r="C7" s="27"/>
      <c r="D7" s="27"/>
      <c r="E7" s="27"/>
      <c r="F7" s="27"/>
      <c r="G7" s="15"/>
      <c r="H7" s="27"/>
      <c r="I7" s="27"/>
      <c r="J7" s="27"/>
      <c r="K7" s="15"/>
      <c r="L7" s="15"/>
    </row>
    <row r="8" spans="1:13" ht="18" customHeight="1" x14ac:dyDescent="0.25">
      <c r="A8" s="56" t="s">
        <v>118</v>
      </c>
      <c r="B8" s="138"/>
      <c r="C8" s="34">
        <v>-4957000000</v>
      </c>
      <c r="D8" s="34">
        <v>-5096000000</v>
      </c>
      <c r="E8" s="34">
        <v>-5695000000</v>
      </c>
      <c r="F8" s="34">
        <v>-5723000000</v>
      </c>
      <c r="G8" s="35"/>
      <c r="H8" s="34">
        <v>356000000</v>
      </c>
      <c r="I8" s="34">
        <v>452000000</v>
      </c>
      <c r="J8" s="34">
        <v>706000000</v>
      </c>
      <c r="K8" s="15"/>
      <c r="L8" s="15"/>
    </row>
    <row r="9" spans="1:13" ht="18" customHeight="1" x14ac:dyDescent="0.25">
      <c r="A9" s="56" t="s">
        <v>119</v>
      </c>
      <c r="B9" s="138"/>
      <c r="C9" s="139"/>
      <c r="D9" s="139"/>
      <c r="E9" s="139"/>
      <c r="F9" s="139"/>
      <c r="G9" s="138"/>
      <c r="H9" s="139"/>
      <c r="I9" s="140"/>
      <c r="J9" s="140"/>
      <c r="K9" s="15"/>
      <c r="L9" s="15"/>
    </row>
    <row r="10" spans="1:13" ht="18" customHeight="1" x14ac:dyDescent="0.25">
      <c r="A10" s="43" t="s">
        <v>120</v>
      </c>
      <c r="B10" s="138"/>
      <c r="C10" s="38">
        <v>4907000000</v>
      </c>
      <c r="D10" s="38">
        <v>4893000000</v>
      </c>
      <c r="E10" s="38">
        <v>4893000000</v>
      </c>
      <c r="F10" s="38">
        <v>4893000000</v>
      </c>
      <c r="G10" s="39"/>
      <c r="H10" s="38">
        <v>0</v>
      </c>
      <c r="I10" s="38">
        <v>0</v>
      </c>
      <c r="J10" s="38">
        <v>0</v>
      </c>
      <c r="K10" s="15"/>
      <c r="L10" s="15"/>
    </row>
    <row r="11" spans="1:13" ht="18" customHeight="1" x14ac:dyDescent="0.25">
      <c r="A11" s="43" t="s">
        <v>43</v>
      </c>
      <c r="B11" s="138"/>
      <c r="C11" s="38">
        <v>556000000</v>
      </c>
      <c r="D11" s="38">
        <v>1148000000</v>
      </c>
      <c r="E11" s="38">
        <v>1789000000</v>
      </c>
      <c r="F11" s="38">
        <v>2372000000</v>
      </c>
      <c r="G11" s="39"/>
      <c r="H11" s="38">
        <v>590000000</v>
      </c>
      <c r="I11" s="38">
        <v>1202000000</v>
      </c>
      <c r="J11" s="38">
        <v>1828000000</v>
      </c>
      <c r="K11" s="15"/>
      <c r="L11" s="15"/>
    </row>
    <row r="12" spans="1:13" ht="18" customHeight="1" x14ac:dyDescent="0.25">
      <c r="A12" s="43" t="s">
        <v>44</v>
      </c>
      <c r="B12" s="138"/>
      <c r="C12" s="38">
        <v>4000000</v>
      </c>
      <c r="D12" s="38">
        <v>4000000</v>
      </c>
      <c r="E12" s="38">
        <v>205000000</v>
      </c>
      <c r="F12" s="38">
        <v>229000000</v>
      </c>
      <c r="G12" s="39"/>
      <c r="H12" s="38">
        <v>8000000</v>
      </c>
      <c r="I12" s="38">
        <v>42000000</v>
      </c>
      <c r="J12" s="38">
        <v>50000000</v>
      </c>
      <c r="K12" s="15"/>
      <c r="L12" s="15"/>
    </row>
    <row r="13" spans="1:13" ht="18" customHeight="1" x14ac:dyDescent="0.25">
      <c r="A13" s="43" t="s">
        <v>121</v>
      </c>
      <c r="B13" s="138"/>
      <c r="C13" s="38">
        <v>20000000</v>
      </c>
      <c r="D13" s="38">
        <v>45000000</v>
      </c>
      <c r="E13" s="38">
        <v>294000000</v>
      </c>
      <c r="F13" s="38">
        <v>323000000</v>
      </c>
      <c r="G13" s="39"/>
      <c r="H13" s="38">
        <v>42000000</v>
      </c>
      <c r="I13" s="38">
        <v>93000000</v>
      </c>
      <c r="J13" s="38">
        <v>144000000</v>
      </c>
      <c r="K13" s="15"/>
      <c r="L13" s="15"/>
    </row>
    <row r="14" spans="1:13" ht="18" customHeight="1" x14ac:dyDescent="0.25">
      <c r="A14" s="43" t="s">
        <v>122</v>
      </c>
      <c r="B14" s="138"/>
      <c r="C14" s="38">
        <v>-1000000</v>
      </c>
      <c r="D14" s="38">
        <v>-7000000</v>
      </c>
      <c r="E14" s="38">
        <v>-26000000</v>
      </c>
      <c r="F14" s="38">
        <v>-58000000</v>
      </c>
      <c r="G14" s="39"/>
      <c r="H14" s="38">
        <v>-257000000</v>
      </c>
      <c r="I14" s="38">
        <v>-307000000</v>
      </c>
      <c r="J14" s="38">
        <v>-323000000</v>
      </c>
      <c r="K14" s="15"/>
      <c r="L14" s="15"/>
    </row>
    <row r="15" spans="1:13" ht="18" customHeight="1" x14ac:dyDescent="0.25">
      <c r="A15" s="43" t="s">
        <v>123</v>
      </c>
      <c r="B15" s="138"/>
      <c r="C15" s="38">
        <v>14000000</v>
      </c>
      <c r="D15" s="38">
        <v>38000000</v>
      </c>
      <c r="E15" s="38">
        <v>44000000</v>
      </c>
      <c r="F15" s="38">
        <v>-61000000</v>
      </c>
      <c r="G15" s="39"/>
      <c r="H15" s="38">
        <v>-31000000</v>
      </c>
      <c r="I15" s="38">
        <v>-6000000</v>
      </c>
      <c r="J15" s="38">
        <v>62000000</v>
      </c>
      <c r="K15" s="15"/>
      <c r="L15" s="15"/>
    </row>
    <row r="16" spans="1:13" ht="18" customHeight="1" x14ac:dyDescent="0.25">
      <c r="A16" s="43" t="s">
        <v>124</v>
      </c>
      <c r="B16" s="138"/>
      <c r="C16" s="38">
        <v>-77000000</v>
      </c>
      <c r="D16" s="38">
        <v>-140000000</v>
      </c>
      <c r="E16" s="38">
        <v>-162000000</v>
      </c>
      <c r="F16" s="38">
        <v>-11000000</v>
      </c>
      <c r="G16" s="39"/>
      <c r="H16" s="38">
        <v>102000000</v>
      </c>
      <c r="I16" s="38">
        <v>254000000</v>
      </c>
      <c r="J16" s="38">
        <v>324000000</v>
      </c>
      <c r="K16" s="15"/>
      <c r="L16" s="15"/>
    </row>
    <row r="17" spans="1:12" ht="18" customHeight="1" x14ac:dyDescent="0.25">
      <c r="A17" s="43" t="s">
        <v>125</v>
      </c>
      <c r="B17" s="138"/>
      <c r="C17" s="38">
        <v>-7000000</v>
      </c>
      <c r="D17" s="38">
        <v>3000000</v>
      </c>
      <c r="E17" s="38">
        <v>88000000</v>
      </c>
      <c r="F17" s="38">
        <v>98000000</v>
      </c>
      <c r="G17" s="39"/>
      <c r="H17" s="38">
        <v>-59000000</v>
      </c>
      <c r="I17" s="38">
        <v>-166000000</v>
      </c>
      <c r="J17" s="38">
        <v>-255000000</v>
      </c>
      <c r="K17" s="15"/>
      <c r="L17" s="15"/>
    </row>
    <row r="18" spans="1:12" ht="18" customHeight="1" x14ac:dyDescent="0.25">
      <c r="A18" s="43" t="s">
        <v>126</v>
      </c>
      <c r="B18" s="138"/>
      <c r="C18" s="38">
        <v>-9000000</v>
      </c>
      <c r="D18" s="38">
        <v>-25000000</v>
      </c>
      <c r="E18" s="38">
        <v>-38000000</v>
      </c>
      <c r="F18" s="38">
        <v>-46000000</v>
      </c>
      <c r="G18" s="39"/>
      <c r="H18" s="38">
        <v>-34000000</v>
      </c>
      <c r="I18" s="38">
        <v>-51000000</v>
      </c>
      <c r="J18" s="38">
        <v>-60000000</v>
      </c>
      <c r="K18" s="15"/>
      <c r="L18" s="15"/>
    </row>
    <row r="19" spans="1:12" ht="18" customHeight="1" x14ac:dyDescent="0.25">
      <c r="A19" s="43" t="s">
        <v>127</v>
      </c>
      <c r="B19" s="138"/>
      <c r="C19" s="38">
        <v>14000000</v>
      </c>
      <c r="D19" s="38">
        <v>26000000</v>
      </c>
      <c r="E19" s="38">
        <v>38000000</v>
      </c>
      <c r="F19" s="38">
        <v>50000000</v>
      </c>
      <c r="G19" s="39"/>
      <c r="H19" s="38">
        <v>14000000</v>
      </c>
      <c r="I19" s="38">
        <v>28000000</v>
      </c>
      <c r="J19" s="38">
        <v>44000000</v>
      </c>
      <c r="K19" s="15"/>
      <c r="L19" s="15"/>
    </row>
    <row r="20" spans="1:12" ht="18" customHeight="1" x14ac:dyDescent="0.25">
      <c r="A20" s="43" t="s">
        <v>128</v>
      </c>
      <c r="B20" s="138"/>
      <c r="C20" s="38">
        <v>13000000</v>
      </c>
      <c r="D20" s="38">
        <v>61000000</v>
      </c>
      <c r="E20" s="38">
        <v>46000000</v>
      </c>
      <c r="F20" s="38">
        <v>20000000</v>
      </c>
      <c r="G20" s="39"/>
      <c r="H20" s="38">
        <v>32000000</v>
      </c>
      <c r="I20" s="38">
        <v>27000000</v>
      </c>
      <c r="J20" s="38">
        <v>42000000</v>
      </c>
      <c r="K20" s="15"/>
      <c r="L20" s="15"/>
    </row>
    <row r="21" spans="1:12" ht="18" customHeight="1" x14ac:dyDescent="0.25">
      <c r="A21" s="43" t="s">
        <v>129</v>
      </c>
      <c r="B21" s="138"/>
      <c r="C21" s="141"/>
      <c r="D21" s="141"/>
      <c r="E21" s="141"/>
      <c r="F21" s="141"/>
      <c r="G21" s="39"/>
      <c r="H21" s="141"/>
      <c r="I21" s="141"/>
      <c r="J21" s="141"/>
      <c r="K21" s="15"/>
      <c r="L21" s="15"/>
    </row>
    <row r="22" spans="1:12" ht="18" customHeight="1" x14ac:dyDescent="0.25">
      <c r="A22" s="142" t="s">
        <v>130</v>
      </c>
      <c r="B22" s="138"/>
      <c r="C22" s="38">
        <v>-1000000</v>
      </c>
      <c r="D22" s="38">
        <v>-15000000</v>
      </c>
      <c r="E22" s="38">
        <v>-192000000</v>
      </c>
      <c r="F22" s="38">
        <v>-334000000</v>
      </c>
      <c r="G22" s="39"/>
      <c r="H22" s="38">
        <v>-130000000</v>
      </c>
      <c r="I22" s="38">
        <v>-256000000</v>
      </c>
      <c r="J22" s="38">
        <v>-389000000</v>
      </c>
      <c r="K22" s="15"/>
      <c r="L22" s="15"/>
    </row>
    <row r="23" spans="1:12" ht="18" customHeight="1" x14ac:dyDescent="0.25">
      <c r="A23" s="142" t="s">
        <v>81</v>
      </c>
      <c r="B23" s="138"/>
      <c r="C23" s="38">
        <v>-10000000</v>
      </c>
      <c r="D23" s="38">
        <v>-5000000</v>
      </c>
      <c r="E23" s="38">
        <v>4000000</v>
      </c>
      <c r="F23" s="38">
        <v>10000000</v>
      </c>
      <c r="G23" s="39"/>
      <c r="H23" s="38">
        <v>-9000000</v>
      </c>
      <c r="I23" s="38">
        <v>-17000000</v>
      </c>
      <c r="J23" s="38">
        <v>-11000000</v>
      </c>
      <c r="K23" s="15"/>
      <c r="L23" s="15"/>
    </row>
    <row r="24" spans="1:12" ht="18" customHeight="1" x14ac:dyDescent="0.25">
      <c r="A24" s="142" t="s">
        <v>131</v>
      </c>
      <c r="B24" s="138"/>
      <c r="C24" s="38">
        <v>-1000000</v>
      </c>
      <c r="D24" s="38">
        <v>-41000000</v>
      </c>
      <c r="E24" s="38">
        <v>189000000</v>
      </c>
      <c r="F24" s="38">
        <v>297000000</v>
      </c>
      <c r="G24" s="39"/>
      <c r="H24" s="38">
        <v>81000000</v>
      </c>
      <c r="I24" s="38">
        <v>133000000</v>
      </c>
      <c r="J24" s="38">
        <v>334000000</v>
      </c>
      <c r="K24" s="15"/>
      <c r="L24" s="15"/>
    </row>
    <row r="25" spans="1:12" ht="18" customHeight="1" x14ac:dyDescent="0.25">
      <c r="A25" s="43" t="s">
        <v>132</v>
      </c>
      <c r="B25" s="138"/>
      <c r="C25" s="38">
        <v>36000000</v>
      </c>
      <c r="D25" s="38">
        <v>34000000</v>
      </c>
      <c r="E25" s="38">
        <v>10000000</v>
      </c>
      <c r="F25" s="38">
        <v>-71000000</v>
      </c>
      <c r="G25" s="39"/>
      <c r="H25" s="41">
        <v>-56000000</v>
      </c>
      <c r="I25" s="41">
        <v>-12000000</v>
      </c>
      <c r="J25" s="41">
        <v>-117000000</v>
      </c>
      <c r="K25" s="15"/>
      <c r="L25" s="15"/>
    </row>
    <row r="26" spans="1:12" ht="18" customHeight="1" x14ac:dyDescent="0.25">
      <c r="A26" s="97" t="s">
        <v>133</v>
      </c>
      <c r="B26" s="138"/>
      <c r="C26" s="143">
        <f>C8+SUM(C10:C25)</f>
        <v>501000000</v>
      </c>
      <c r="D26" s="143">
        <f>D8+SUM(D10:D25)</f>
        <v>923000000</v>
      </c>
      <c r="E26" s="143">
        <f>E8+SUM(E10:E25)</f>
        <v>1487000000</v>
      </c>
      <c r="F26" s="143">
        <f>F8+SUM(F10:F25)</f>
        <v>1988000000</v>
      </c>
      <c r="G26" s="15"/>
      <c r="H26" s="143">
        <f>H8+SUM(H10:H25)</f>
        <v>649000000</v>
      </c>
      <c r="I26" s="143">
        <f>I8+SUM(I10:I25)</f>
        <v>1416000000</v>
      </c>
      <c r="J26" s="143">
        <f>J8+SUM(J10:J25)</f>
        <v>2379000000</v>
      </c>
      <c r="K26" s="15"/>
      <c r="L26" s="15"/>
    </row>
    <row r="27" spans="1:12" ht="15" customHeight="1" x14ac:dyDescent="0.25">
      <c r="A27" s="46"/>
      <c r="B27" s="15"/>
      <c r="C27" s="16"/>
      <c r="D27" s="16"/>
      <c r="E27" s="16"/>
      <c r="F27" s="16"/>
      <c r="G27" s="15"/>
      <c r="H27" s="83"/>
      <c r="I27" s="83"/>
      <c r="J27" s="83"/>
      <c r="K27" s="15"/>
      <c r="L27" s="15"/>
    </row>
    <row r="28" spans="1:12" ht="18" customHeight="1" x14ac:dyDescent="0.25">
      <c r="A28" s="31" t="s">
        <v>134</v>
      </c>
      <c r="B28" s="15"/>
      <c r="C28" s="27"/>
      <c r="D28" s="27"/>
      <c r="E28" s="27"/>
      <c r="F28" s="27"/>
      <c r="G28" s="39"/>
      <c r="H28" s="29"/>
      <c r="I28" s="29"/>
      <c r="J28" s="29"/>
      <c r="K28" s="15"/>
      <c r="L28" s="15"/>
    </row>
    <row r="29" spans="1:12" ht="18" customHeight="1" x14ac:dyDescent="0.25">
      <c r="A29" s="56" t="s">
        <v>135</v>
      </c>
      <c r="B29" s="138"/>
      <c r="C29" s="38">
        <v>-283000000</v>
      </c>
      <c r="D29" s="38">
        <v>-775000000</v>
      </c>
      <c r="E29" s="38">
        <v>-1305000000</v>
      </c>
      <c r="F29" s="38">
        <v>-1974000000</v>
      </c>
      <c r="G29" s="39"/>
      <c r="H29" s="38">
        <v>-662000000</v>
      </c>
      <c r="I29" s="38">
        <v>-1300000000</v>
      </c>
      <c r="J29" s="38">
        <v>-2069000000</v>
      </c>
      <c r="K29" s="15"/>
      <c r="L29" s="15"/>
    </row>
    <row r="30" spans="1:12" ht="18" customHeight="1" x14ac:dyDescent="0.25">
      <c r="A30" s="56" t="s">
        <v>136</v>
      </c>
      <c r="B30" s="138"/>
      <c r="C30" s="38">
        <v>0</v>
      </c>
      <c r="D30" s="38">
        <v>0</v>
      </c>
      <c r="E30" s="38">
        <v>-23000000</v>
      </c>
      <c r="F30" s="38">
        <v>-25000000</v>
      </c>
      <c r="G30" s="39"/>
      <c r="H30" s="38">
        <v>-72000000</v>
      </c>
      <c r="I30" s="38">
        <v>-129000000</v>
      </c>
      <c r="J30" s="38">
        <v>-135000000</v>
      </c>
      <c r="K30" s="15"/>
      <c r="L30" s="15"/>
    </row>
    <row r="31" spans="1:12" ht="18" customHeight="1" x14ac:dyDescent="0.25">
      <c r="A31" s="56" t="s">
        <v>137</v>
      </c>
      <c r="B31" s="138"/>
      <c r="C31" s="38">
        <v>0</v>
      </c>
      <c r="D31" s="38">
        <v>-1828000000</v>
      </c>
      <c r="E31" s="38">
        <v>-1828000000</v>
      </c>
      <c r="F31" s="38">
        <v>-1891000000</v>
      </c>
      <c r="G31" s="39"/>
      <c r="H31" s="38">
        <v>-4000000</v>
      </c>
      <c r="I31" s="38">
        <v>-25000000</v>
      </c>
      <c r="J31" s="38">
        <v>-25000000</v>
      </c>
      <c r="K31" s="15"/>
      <c r="L31" s="15"/>
    </row>
    <row r="32" spans="1:12" ht="18" customHeight="1" x14ac:dyDescent="0.25">
      <c r="A32" s="56" t="s">
        <v>138</v>
      </c>
      <c r="B32" s="138"/>
      <c r="C32" s="38">
        <v>-180000000</v>
      </c>
      <c r="D32" s="38">
        <v>0</v>
      </c>
      <c r="E32" s="38">
        <v>0</v>
      </c>
      <c r="F32" s="38">
        <v>0</v>
      </c>
      <c r="G32" s="39"/>
      <c r="H32" s="38">
        <v>0</v>
      </c>
      <c r="I32" s="38">
        <v>0</v>
      </c>
      <c r="J32" s="38">
        <v>0</v>
      </c>
      <c r="K32" s="15"/>
      <c r="L32" s="15"/>
    </row>
    <row r="33" spans="1:12" ht="18" customHeight="1" x14ac:dyDescent="0.25">
      <c r="A33" s="56" t="s">
        <v>139</v>
      </c>
      <c r="B33" s="138"/>
      <c r="C33" s="38">
        <v>0</v>
      </c>
      <c r="D33" s="38">
        <v>1726000000</v>
      </c>
      <c r="E33" s="38">
        <v>1757000000</v>
      </c>
      <c r="F33" s="38">
        <v>1787000000</v>
      </c>
      <c r="G33" s="39"/>
      <c r="H33" s="38">
        <v>1180000000</v>
      </c>
      <c r="I33" s="38">
        <v>1183000000</v>
      </c>
      <c r="J33" s="38">
        <v>1249000000</v>
      </c>
      <c r="K33" s="15"/>
      <c r="L33" s="15"/>
    </row>
    <row r="34" spans="1:12" ht="18" customHeight="1" x14ac:dyDescent="0.25">
      <c r="A34" s="56" t="s">
        <v>140</v>
      </c>
      <c r="B34" s="138"/>
      <c r="C34" s="38">
        <v>12000000</v>
      </c>
      <c r="D34" s="38">
        <v>49000000</v>
      </c>
      <c r="E34" s="38">
        <v>49000000</v>
      </c>
      <c r="F34" s="38">
        <v>64000000</v>
      </c>
      <c r="G34" s="39"/>
      <c r="H34" s="38">
        <v>9000000</v>
      </c>
      <c r="I34" s="38">
        <v>32000000</v>
      </c>
      <c r="J34" s="38">
        <v>48000000</v>
      </c>
      <c r="K34" s="15"/>
      <c r="L34" s="15"/>
    </row>
    <row r="35" spans="1:12" ht="18" customHeight="1" x14ac:dyDescent="0.25">
      <c r="A35" s="56" t="s">
        <v>141</v>
      </c>
      <c r="B35" s="138"/>
      <c r="C35" s="38">
        <v>1000000</v>
      </c>
      <c r="D35" s="38">
        <v>-5000000</v>
      </c>
      <c r="E35" s="38">
        <v>-3000000</v>
      </c>
      <c r="F35" s="38">
        <v>-5000000</v>
      </c>
      <c r="G35" s="39"/>
      <c r="H35" s="38">
        <v>-2000000</v>
      </c>
      <c r="I35" s="38">
        <v>7000000</v>
      </c>
      <c r="J35" s="38">
        <v>11000000</v>
      </c>
      <c r="K35" s="15"/>
      <c r="L35" s="15"/>
    </row>
    <row r="36" spans="1:12" ht="18" customHeight="1" x14ac:dyDescent="0.25">
      <c r="A36" s="97" t="s">
        <v>142</v>
      </c>
      <c r="B36" s="138"/>
      <c r="C36" s="143">
        <f>SUM(C29:C35)</f>
        <v>-450000000</v>
      </c>
      <c r="D36" s="143">
        <f>SUM(D29:D35)</f>
        <v>-833000000</v>
      </c>
      <c r="E36" s="143">
        <f>SUM(E29:E35)</f>
        <v>-1353000000</v>
      </c>
      <c r="F36" s="143">
        <f>SUM(F29:F35)</f>
        <v>-2044000000</v>
      </c>
      <c r="G36" s="15"/>
      <c r="H36" s="143">
        <f>SUM(H29:H35)</f>
        <v>449000000</v>
      </c>
      <c r="I36" s="143">
        <f>SUM(I29:I35)</f>
        <v>-232000000</v>
      </c>
      <c r="J36" s="143">
        <f>SUM(J29:J35)</f>
        <v>-921000000</v>
      </c>
      <c r="K36" s="15"/>
      <c r="L36" s="15"/>
    </row>
    <row r="37" spans="1:12" ht="15" customHeight="1" x14ac:dyDescent="0.25">
      <c r="A37" s="46"/>
      <c r="B37" s="15"/>
      <c r="C37" s="16"/>
      <c r="D37" s="16"/>
      <c r="E37" s="16"/>
      <c r="F37" s="16"/>
      <c r="G37" s="15"/>
      <c r="H37" s="83"/>
      <c r="I37" s="16"/>
      <c r="J37" s="16"/>
      <c r="K37" s="15"/>
      <c r="L37" s="15"/>
    </row>
    <row r="38" spans="1:12" ht="18" customHeight="1" x14ac:dyDescent="0.25">
      <c r="A38" s="31" t="s">
        <v>143</v>
      </c>
      <c r="B38" s="15"/>
      <c r="C38" s="27"/>
      <c r="D38" s="27"/>
      <c r="E38" s="27"/>
      <c r="F38" s="27"/>
      <c r="G38" s="39"/>
      <c r="H38" s="29"/>
      <c r="I38" s="27"/>
      <c r="J38" s="27"/>
      <c r="K38" s="15"/>
      <c r="L38" s="15"/>
    </row>
    <row r="39" spans="1:12" ht="18" customHeight="1" x14ac:dyDescent="0.25">
      <c r="A39" s="56" t="s">
        <v>144</v>
      </c>
      <c r="B39" s="138"/>
      <c r="C39" s="38">
        <v>0</v>
      </c>
      <c r="D39" s="38">
        <v>0</v>
      </c>
      <c r="E39" s="38">
        <v>988000000</v>
      </c>
      <c r="F39" s="38">
        <v>988000000</v>
      </c>
      <c r="G39" s="39"/>
      <c r="H39" s="38">
        <v>0</v>
      </c>
      <c r="I39" s="38">
        <v>0</v>
      </c>
      <c r="J39" s="38">
        <v>0</v>
      </c>
      <c r="K39" s="15"/>
      <c r="L39" s="15"/>
    </row>
    <row r="40" spans="1:12" ht="18" customHeight="1" x14ac:dyDescent="0.25">
      <c r="A40" s="56" t="s">
        <v>145</v>
      </c>
      <c r="B40" s="138"/>
      <c r="C40" s="38">
        <v>0</v>
      </c>
      <c r="D40" s="38">
        <v>-1000000</v>
      </c>
      <c r="E40" s="38">
        <v>-1764000000</v>
      </c>
      <c r="F40" s="38">
        <v>-2764000000</v>
      </c>
      <c r="G40" s="39"/>
      <c r="H40" s="38">
        <v>0</v>
      </c>
      <c r="I40" s="38">
        <v>0</v>
      </c>
      <c r="J40" s="38">
        <v>0</v>
      </c>
      <c r="K40" s="15"/>
      <c r="L40" s="15"/>
    </row>
    <row r="41" spans="1:12" ht="18" customHeight="1" x14ac:dyDescent="0.25">
      <c r="A41" s="56" t="s">
        <v>146</v>
      </c>
      <c r="B41" s="138"/>
      <c r="C41" s="38">
        <v>0</v>
      </c>
      <c r="D41" s="38">
        <v>0</v>
      </c>
      <c r="E41" s="38">
        <v>-46000000</v>
      </c>
      <c r="F41" s="38">
        <v>-46000000</v>
      </c>
      <c r="G41" s="39"/>
      <c r="H41" s="38">
        <v>0</v>
      </c>
      <c r="I41" s="38">
        <v>0</v>
      </c>
      <c r="J41" s="38">
        <v>0</v>
      </c>
      <c r="K41" s="15"/>
      <c r="L41" s="15"/>
    </row>
    <row r="42" spans="1:12" ht="18" customHeight="1" x14ac:dyDescent="0.25">
      <c r="A42" s="56" t="s">
        <v>147</v>
      </c>
      <c r="B42" s="138"/>
      <c r="C42" s="38">
        <v>-7000000</v>
      </c>
      <c r="D42" s="38">
        <v>-10000000</v>
      </c>
      <c r="E42" s="38">
        <v>-10000000</v>
      </c>
      <c r="F42" s="38">
        <v>-11000000</v>
      </c>
      <c r="G42" s="39"/>
      <c r="H42" s="38">
        <v>-9000000</v>
      </c>
      <c r="I42" s="38">
        <v>-11000000</v>
      </c>
      <c r="J42" s="38">
        <v>-349000000</v>
      </c>
      <c r="K42" s="144"/>
      <c r="L42" s="15"/>
    </row>
    <row r="43" spans="1:12" ht="18" customHeight="1" x14ac:dyDescent="0.25">
      <c r="A43" s="56" t="s">
        <v>148</v>
      </c>
      <c r="B43" s="138"/>
      <c r="C43" s="38">
        <v>-42000000</v>
      </c>
      <c r="D43" s="38">
        <v>-85000000</v>
      </c>
      <c r="E43" s="38">
        <v>-128000000</v>
      </c>
      <c r="F43" s="38">
        <v>-170000000</v>
      </c>
      <c r="G43" s="39"/>
      <c r="H43" s="38">
        <v>-42000000</v>
      </c>
      <c r="I43" s="38">
        <v>-85000000</v>
      </c>
      <c r="J43" s="38">
        <v>-128000000</v>
      </c>
      <c r="K43" s="15"/>
      <c r="L43" s="15"/>
    </row>
    <row r="44" spans="1:12" ht="18" customHeight="1" x14ac:dyDescent="0.25">
      <c r="A44" s="56" t="s">
        <v>149</v>
      </c>
      <c r="B44" s="138"/>
      <c r="C44" s="41">
        <v>-1000000</v>
      </c>
      <c r="D44" s="41">
        <v>0</v>
      </c>
      <c r="E44" s="41">
        <v>0</v>
      </c>
      <c r="F44" s="41">
        <v>0</v>
      </c>
      <c r="G44" s="39"/>
      <c r="H44" s="41">
        <v>2000000</v>
      </c>
      <c r="I44" s="41">
        <v>18000000</v>
      </c>
      <c r="J44" s="41">
        <v>22000000</v>
      </c>
      <c r="K44" s="15"/>
      <c r="L44" s="15"/>
    </row>
    <row r="45" spans="1:12" ht="18" customHeight="1" x14ac:dyDescent="0.25">
      <c r="A45" s="97" t="s">
        <v>150</v>
      </c>
      <c r="B45" s="138"/>
      <c r="C45" s="145">
        <f>SUM(C39:C44)</f>
        <v>-50000000</v>
      </c>
      <c r="D45" s="145">
        <f>SUM(D39:D44)</f>
        <v>-96000000</v>
      </c>
      <c r="E45" s="145">
        <f>SUM(E39:E44)</f>
        <v>-960000000</v>
      </c>
      <c r="F45" s="145">
        <f>SUM(F39:F44)</f>
        <v>-2003000000</v>
      </c>
      <c r="G45" s="146"/>
      <c r="H45" s="145">
        <f>SUM(H39:H44)</f>
        <v>-49000000</v>
      </c>
      <c r="I45" s="145">
        <f>SUM(I39:I44)</f>
        <v>-78000000</v>
      </c>
      <c r="J45" s="145">
        <f>SUM(J39:J44)</f>
        <v>-455000000</v>
      </c>
      <c r="K45" s="15"/>
      <c r="L45" s="15"/>
    </row>
    <row r="46" spans="1:12" ht="15" customHeight="1" x14ac:dyDescent="0.25">
      <c r="A46" s="147"/>
      <c r="B46" s="138"/>
      <c r="C46" s="148"/>
      <c r="D46" s="148"/>
      <c r="E46" s="148"/>
      <c r="F46" s="149"/>
      <c r="G46" s="39"/>
      <c r="H46" s="148"/>
      <c r="I46" s="148"/>
      <c r="J46" s="148"/>
      <c r="K46" s="15"/>
      <c r="L46" s="15"/>
    </row>
    <row r="47" spans="1:12" ht="15" customHeight="1" x14ac:dyDescent="0.25">
      <c r="A47" s="31" t="s">
        <v>151</v>
      </c>
      <c r="B47" s="138"/>
      <c r="C47" s="150"/>
      <c r="D47" s="150"/>
      <c r="E47" s="150"/>
      <c r="F47" s="148"/>
      <c r="G47" s="39"/>
      <c r="H47" s="148"/>
      <c r="I47" s="148"/>
      <c r="J47" s="148"/>
      <c r="K47" s="15"/>
      <c r="L47" s="15"/>
    </row>
    <row r="48" spans="1:12" ht="15" customHeight="1" x14ac:dyDescent="0.25">
      <c r="A48" s="56" t="s">
        <v>152</v>
      </c>
      <c r="B48" s="138"/>
      <c r="C48" s="37">
        <v>95000000</v>
      </c>
      <c r="D48" s="37">
        <v>141000000</v>
      </c>
      <c r="E48" s="37">
        <v>141000000</v>
      </c>
      <c r="F48" s="38">
        <v>141000000</v>
      </c>
      <c r="G48" s="39"/>
      <c r="H48" s="38">
        <v>0</v>
      </c>
      <c r="I48" s="38">
        <v>0</v>
      </c>
      <c r="J48" s="38">
        <v>0</v>
      </c>
      <c r="K48" s="15"/>
      <c r="L48" s="15"/>
    </row>
    <row r="49" spans="1:14" ht="15" customHeight="1" x14ac:dyDescent="0.25">
      <c r="A49" s="56" t="s">
        <v>153</v>
      </c>
      <c r="B49" s="138"/>
      <c r="C49" s="37">
        <v>-9000000</v>
      </c>
      <c r="D49" s="37">
        <v>-13000000</v>
      </c>
      <c r="E49" s="37">
        <v>-13000000</v>
      </c>
      <c r="F49" s="38">
        <v>-13000000</v>
      </c>
      <c r="G49" s="39"/>
      <c r="H49" s="38">
        <v>0</v>
      </c>
      <c r="I49" s="38">
        <v>0</v>
      </c>
      <c r="J49" s="38">
        <v>0</v>
      </c>
      <c r="K49" s="15"/>
      <c r="L49" s="15"/>
    </row>
    <row r="50" spans="1:14" ht="15" customHeight="1" x14ac:dyDescent="0.25">
      <c r="A50" s="56" t="s">
        <v>154</v>
      </c>
      <c r="B50" s="138"/>
      <c r="C50" s="52">
        <v>-86000000</v>
      </c>
      <c r="D50" s="52">
        <v>2000000</v>
      </c>
      <c r="E50" s="52">
        <v>2000000</v>
      </c>
      <c r="F50" s="41">
        <v>2000000</v>
      </c>
      <c r="G50" s="39"/>
      <c r="H50" s="41">
        <v>0</v>
      </c>
      <c r="I50" s="41">
        <v>0</v>
      </c>
      <c r="J50" s="41">
        <v>0</v>
      </c>
      <c r="K50" s="15"/>
      <c r="L50" s="15"/>
    </row>
    <row r="51" spans="1:14" ht="16.5" x14ac:dyDescent="0.25">
      <c r="A51" s="31" t="s">
        <v>155</v>
      </c>
      <c r="B51" s="138"/>
      <c r="C51" s="41">
        <f>SUM(C48:C50)</f>
        <v>0</v>
      </c>
      <c r="D51" s="41">
        <f>SUM(D48:D50)</f>
        <v>130000000</v>
      </c>
      <c r="E51" s="41">
        <f>SUM(E48:E50)</f>
        <v>130000000</v>
      </c>
      <c r="F51" s="41">
        <f>SUM(F48:F50)</f>
        <v>130000000</v>
      </c>
      <c r="G51" s="39"/>
      <c r="H51" s="133">
        <f>SUM(H48:H50)</f>
        <v>0</v>
      </c>
      <c r="I51" s="133">
        <f>SUM(I48:I50)</f>
        <v>0</v>
      </c>
      <c r="J51" s="133">
        <f>SUM(J48:J50)</f>
        <v>0</v>
      </c>
      <c r="K51" s="15"/>
      <c r="L51" s="15"/>
    </row>
    <row r="52" spans="1:14" ht="15" customHeight="1" x14ac:dyDescent="0.25">
      <c r="A52" s="147"/>
      <c r="B52" s="138"/>
      <c r="C52" s="139"/>
      <c r="D52" s="139"/>
      <c r="E52" s="139"/>
      <c r="F52" s="139"/>
      <c r="G52" s="39"/>
      <c r="H52" s="139"/>
      <c r="I52" s="139"/>
      <c r="J52" s="139"/>
      <c r="K52" s="15"/>
      <c r="L52" s="15"/>
    </row>
    <row r="53" spans="1:14" ht="18" customHeight="1" x14ac:dyDescent="0.25">
      <c r="A53" s="31" t="s">
        <v>156</v>
      </c>
      <c r="B53" s="138"/>
      <c r="C53" s="38">
        <v>1000000</v>
      </c>
      <c r="D53" s="38">
        <v>2000000</v>
      </c>
      <c r="E53" s="38">
        <v>3000000</v>
      </c>
      <c r="F53" s="38">
        <v>4000000</v>
      </c>
      <c r="G53" s="39"/>
      <c r="H53" s="38">
        <v>1000000</v>
      </c>
      <c r="I53" s="38">
        <v>-2000000</v>
      </c>
      <c r="J53" s="38">
        <v>-2000000</v>
      </c>
      <c r="K53" s="15"/>
      <c r="L53" s="15"/>
    </row>
    <row r="54" spans="1:14" ht="16.5" x14ac:dyDescent="0.25">
      <c r="A54" s="31" t="s">
        <v>157</v>
      </c>
      <c r="B54" s="138"/>
      <c r="C54" s="38">
        <f>C26+C36+C45+C53+C51</f>
        <v>2000000</v>
      </c>
      <c r="D54" s="38">
        <f>D26+D36+D45+D53+D51</f>
        <v>126000000</v>
      </c>
      <c r="E54" s="38">
        <f>E26+E36+E45+E53+E51</f>
        <v>-693000000</v>
      </c>
      <c r="F54" s="38">
        <f>F26+F36+F45+F53+F51</f>
        <v>-1925000000</v>
      </c>
      <c r="G54" s="138"/>
      <c r="H54" s="38">
        <f>H26+H36+H45+H53+H51</f>
        <v>1050000000</v>
      </c>
      <c r="I54" s="38">
        <f>I26+I36+I45+I53+I51</f>
        <v>1104000000</v>
      </c>
      <c r="J54" s="38">
        <f>J26+J36+J45+J53+J51</f>
        <v>1001000000</v>
      </c>
      <c r="K54" s="15"/>
      <c r="L54" s="15"/>
    </row>
    <row r="55" spans="1:14" ht="18" customHeight="1" x14ac:dyDescent="0.25">
      <c r="A55" s="31" t="s">
        <v>158</v>
      </c>
      <c r="B55" s="138"/>
      <c r="C55" s="41">
        <v>2488000000</v>
      </c>
      <c r="D55" s="41">
        <v>2488000000</v>
      </c>
      <c r="E55" s="41">
        <v>2488000000</v>
      </c>
      <c r="F55" s="41">
        <v>2488000000</v>
      </c>
      <c r="G55" s="68"/>
      <c r="H55" s="41">
        <v>563000000</v>
      </c>
      <c r="I55" s="41">
        <v>563000000</v>
      </c>
      <c r="J55" s="41">
        <v>563000000</v>
      </c>
      <c r="K55" s="15"/>
      <c r="L55" s="15"/>
    </row>
    <row r="56" spans="1:14" ht="18" customHeight="1" x14ac:dyDescent="0.25">
      <c r="A56" s="127" t="s">
        <v>159</v>
      </c>
      <c r="B56" s="138"/>
      <c r="C56" s="123">
        <v>2490000000</v>
      </c>
      <c r="D56" s="123">
        <v>2614000000</v>
      </c>
      <c r="E56" s="123">
        <v>1795000000</v>
      </c>
      <c r="F56" s="123">
        <v>563000000</v>
      </c>
      <c r="G56" s="35"/>
      <c r="H56" s="123">
        <f>SUM(H54:H55)</f>
        <v>1613000000</v>
      </c>
      <c r="I56" s="123">
        <v>1667000000</v>
      </c>
      <c r="J56" s="123">
        <v>1564000000</v>
      </c>
      <c r="K56" s="15"/>
      <c r="L56" s="15"/>
    </row>
    <row r="57" spans="1:14" ht="14.1" customHeight="1" x14ac:dyDescent="0.25">
      <c r="A57" s="15"/>
      <c r="B57" s="138"/>
      <c r="C57" s="138"/>
      <c r="D57" s="138"/>
      <c r="E57" s="138"/>
      <c r="F57" s="138"/>
      <c r="G57" s="110"/>
      <c r="H57" s="138"/>
      <c r="I57" s="138"/>
      <c r="J57" s="138"/>
      <c r="K57" s="15"/>
      <c r="L57" s="15"/>
    </row>
    <row r="58" spans="1:14" ht="18" customHeight="1" x14ac:dyDescent="0.25">
      <c r="A58" s="344" t="s">
        <v>160</v>
      </c>
      <c r="B58" s="330"/>
      <c r="C58" s="330"/>
      <c r="D58" s="330"/>
      <c r="E58" s="330"/>
      <c r="F58" s="330"/>
      <c r="G58" s="330"/>
      <c r="H58" s="339"/>
      <c r="I58" s="339"/>
      <c r="J58" s="330"/>
      <c r="K58" s="152"/>
      <c r="L58" s="152"/>
      <c r="M58" s="152"/>
    </row>
    <row r="59" spans="1:14" ht="15" customHeight="1" x14ac:dyDescent="0.25">
      <c r="A59" s="345"/>
      <c r="B59" s="345"/>
      <c r="C59" s="345"/>
      <c r="D59" s="345"/>
      <c r="E59" s="345"/>
      <c r="F59" s="345"/>
      <c r="G59" s="345"/>
      <c r="H59" s="345"/>
      <c r="I59" s="345"/>
      <c r="J59" s="345"/>
      <c r="K59" s="110"/>
      <c r="L59" s="110"/>
      <c r="M59" s="110"/>
      <c r="N59" s="110"/>
    </row>
    <row r="60" spans="1:14" ht="27.95" customHeight="1" x14ac:dyDescent="0.25">
      <c r="A60" s="339"/>
      <c r="B60" s="339"/>
      <c r="C60" s="330"/>
      <c r="D60" s="330"/>
      <c r="E60" s="330"/>
      <c r="F60" s="339"/>
      <c r="G60" s="330"/>
      <c r="H60" s="339"/>
      <c r="I60" s="339"/>
      <c r="J60" s="339"/>
      <c r="M60" s="113"/>
      <c r="N60" s="13"/>
    </row>
  </sheetData>
  <mergeCells count="5">
    <mergeCell ref="A1:J1"/>
    <mergeCell ref="A2:J2"/>
    <mergeCell ref="A58:J58"/>
    <mergeCell ref="A59:J59"/>
    <mergeCell ref="A60:J60"/>
  </mergeCells>
  <pageMargins left="0.7" right="0.7" top="0.75" bottom="0.75" header="0.3" footer="0.3"/>
  <pageSetup orientation="landscape"/>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sqref="A1:L1"/>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 min="14" max="14" width="19.83203125" customWidth="1"/>
    <col min="15" max="15" width="12.5" customWidth="1"/>
  </cols>
  <sheetData>
    <row r="1" spans="1:15" ht="17.100000000000001" customHeight="1" x14ac:dyDescent="0.3">
      <c r="A1" s="334" t="s">
        <v>8</v>
      </c>
      <c r="B1" s="336"/>
      <c r="C1" s="330"/>
      <c r="D1" s="330"/>
      <c r="E1" s="330"/>
      <c r="F1" s="330"/>
      <c r="G1" s="330"/>
      <c r="H1" s="330"/>
      <c r="I1" s="335"/>
      <c r="J1" s="335"/>
      <c r="K1" s="335"/>
      <c r="L1" s="336"/>
      <c r="M1" s="14"/>
    </row>
    <row r="2" spans="1:15" ht="17.100000000000001" customHeight="1" x14ac:dyDescent="0.3">
      <c r="A2" s="334" t="s">
        <v>20</v>
      </c>
      <c r="B2" s="336"/>
      <c r="C2" s="330"/>
      <c r="D2" s="330"/>
      <c r="E2" s="330"/>
      <c r="F2" s="330"/>
      <c r="G2" s="330"/>
      <c r="H2" s="330"/>
      <c r="I2" s="335"/>
      <c r="J2" s="335"/>
      <c r="K2" s="335"/>
      <c r="L2" s="336"/>
      <c r="M2" s="14"/>
    </row>
    <row r="3" spans="1:15" ht="17.100000000000001" customHeight="1" x14ac:dyDescent="0.2">
      <c r="A3" s="15"/>
      <c r="B3" s="15"/>
      <c r="C3" s="15"/>
      <c r="D3" s="15"/>
      <c r="E3" s="15"/>
      <c r="F3" s="15"/>
      <c r="G3" s="15"/>
      <c r="H3" s="15"/>
      <c r="I3" s="15"/>
      <c r="J3" s="15"/>
      <c r="K3" s="15"/>
      <c r="L3" s="15"/>
      <c r="M3" s="13"/>
      <c r="N3" s="13"/>
      <c r="O3" s="13"/>
    </row>
    <row r="4" spans="1:15" ht="17.100000000000001" customHeight="1" x14ac:dyDescent="0.25">
      <c r="A4" s="16"/>
      <c r="B4" s="15"/>
      <c r="C4" s="17" t="s">
        <v>21</v>
      </c>
      <c r="D4" s="17" t="s">
        <v>22</v>
      </c>
      <c r="E4" s="17" t="s">
        <v>23</v>
      </c>
      <c r="F4" s="17" t="s">
        <v>24</v>
      </c>
      <c r="G4" s="18" t="s">
        <v>25</v>
      </c>
      <c r="H4" s="19"/>
      <c r="I4" s="17" t="s">
        <v>21</v>
      </c>
      <c r="J4" s="18" t="s">
        <v>22</v>
      </c>
      <c r="K4" s="17" t="s">
        <v>23</v>
      </c>
      <c r="L4" s="18" t="s">
        <v>25</v>
      </c>
    </row>
    <row r="5" spans="1:15" ht="17.100000000000001" customHeight="1" x14ac:dyDescent="0.25">
      <c r="A5" s="21" t="s">
        <v>161</v>
      </c>
      <c r="B5" s="15"/>
      <c r="C5" s="23" t="s">
        <v>28</v>
      </c>
      <c r="D5" s="23" t="s">
        <v>28</v>
      </c>
      <c r="E5" s="23" t="s">
        <v>28</v>
      </c>
      <c r="F5" s="23" t="s">
        <v>28</v>
      </c>
      <c r="G5" s="24" t="s">
        <v>28</v>
      </c>
      <c r="H5" s="25" t="s">
        <v>27</v>
      </c>
      <c r="I5" s="23" t="s">
        <v>29</v>
      </c>
      <c r="J5" s="24" t="s">
        <v>29</v>
      </c>
      <c r="K5" s="23" t="s">
        <v>29</v>
      </c>
      <c r="L5" s="24" t="s">
        <v>29</v>
      </c>
    </row>
    <row r="6" spans="1:15" ht="17.100000000000001" customHeight="1" x14ac:dyDescent="0.25">
      <c r="A6" s="46"/>
      <c r="B6" s="15"/>
      <c r="C6" s="28"/>
      <c r="D6" s="28"/>
      <c r="E6" s="27"/>
      <c r="F6" s="30"/>
      <c r="G6" s="153"/>
      <c r="H6" s="15"/>
      <c r="I6" s="27"/>
      <c r="J6" s="30"/>
      <c r="K6" s="30"/>
      <c r="L6" s="153"/>
    </row>
    <row r="7" spans="1:15" ht="17.100000000000001" customHeight="1" x14ac:dyDescent="0.25">
      <c r="A7" s="31" t="s">
        <v>162</v>
      </c>
      <c r="B7" s="15"/>
      <c r="C7" s="154"/>
      <c r="D7" s="154"/>
      <c r="E7" s="155"/>
      <c r="F7" s="156"/>
      <c r="G7" s="156"/>
      <c r="H7" s="35"/>
      <c r="I7" s="155"/>
      <c r="J7" s="156"/>
      <c r="K7" s="156"/>
      <c r="L7" s="156"/>
      <c r="N7" s="157"/>
    </row>
    <row r="8" spans="1:15" ht="17.100000000000001" customHeight="1" x14ac:dyDescent="0.25">
      <c r="A8" s="32" t="s">
        <v>163</v>
      </c>
      <c r="B8" s="15"/>
      <c r="C8" s="33">
        <v>-79000000</v>
      </c>
      <c r="D8" s="33">
        <v>-107000000</v>
      </c>
      <c r="E8" s="34">
        <v>-38000000</v>
      </c>
      <c r="F8" s="36">
        <v>77000000</v>
      </c>
      <c r="G8" s="36">
        <f>SUM(C8:F8)</f>
        <v>-147000000</v>
      </c>
      <c r="H8" s="35"/>
      <c r="I8" s="34">
        <v>128000000</v>
      </c>
      <c r="J8" s="158">
        <v>123000000</v>
      </c>
      <c r="K8" s="158">
        <v>203000000</v>
      </c>
      <c r="L8" s="36">
        <f>SUM(I8:K8)</f>
        <v>454000000</v>
      </c>
      <c r="N8" s="157"/>
    </row>
    <row r="9" spans="1:15" ht="17.100000000000001" customHeight="1" x14ac:dyDescent="0.25">
      <c r="A9" s="32" t="s">
        <v>164</v>
      </c>
      <c r="B9" s="15"/>
      <c r="C9" s="52">
        <v>143000000</v>
      </c>
      <c r="D9" s="52">
        <v>105000000</v>
      </c>
      <c r="E9" s="41">
        <v>210000000</v>
      </c>
      <c r="F9" s="42">
        <v>288000000</v>
      </c>
      <c r="G9" s="42">
        <f>SUM(C9:F9)</f>
        <v>746000000</v>
      </c>
      <c r="H9" s="39"/>
      <c r="I9" s="41">
        <v>302000000</v>
      </c>
      <c r="J9" s="42">
        <v>168000000</v>
      </c>
      <c r="K9" s="41">
        <v>146000000</v>
      </c>
      <c r="L9" s="42">
        <f>SUM(I9:K9)</f>
        <v>616000000</v>
      </c>
      <c r="N9" s="157"/>
    </row>
    <row r="10" spans="1:15" ht="17.100000000000001" customHeight="1" x14ac:dyDescent="0.25">
      <c r="A10" s="97" t="s">
        <v>162</v>
      </c>
      <c r="B10" s="15"/>
      <c r="C10" s="37">
        <f>SUM(C8:C9)</f>
        <v>64000000</v>
      </c>
      <c r="D10" s="37">
        <f>SUM(D8:D9)</f>
        <v>-2000000</v>
      </c>
      <c r="E10" s="38">
        <f>SUM(E8:E9)</f>
        <v>172000000</v>
      </c>
      <c r="F10" s="40">
        <f>SUM(F8:F9)</f>
        <v>365000000</v>
      </c>
      <c r="G10" s="40">
        <f>SUM(G8:G9)</f>
        <v>599000000</v>
      </c>
      <c r="H10" s="39"/>
      <c r="I10" s="38">
        <f>SUM(I8:I9)</f>
        <v>430000000</v>
      </c>
      <c r="J10" s="55">
        <f>SUM(J8:J9)</f>
        <v>291000000</v>
      </c>
      <c r="K10" s="38">
        <f>SUM(K8:K9)</f>
        <v>349000000</v>
      </c>
      <c r="L10" s="40">
        <f>SUM(L8:L9)</f>
        <v>1070000000</v>
      </c>
      <c r="N10" s="157"/>
    </row>
    <row r="11" spans="1:15" ht="17.100000000000001" customHeight="1" x14ac:dyDescent="0.25">
      <c r="A11" s="46"/>
      <c r="B11" s="15"/>
      <c r="C11" s="47"/>
      <c r="D11" s="47"/>
      <c r="E11" s="48"/>
      <c r="F11" s="63"/>
      <c r="G11" s="159"/>
      <c r="H11" s="49"/>
      <c r="I11" s="160"/>
      <c r="J11" s="48"/>
      <c r="K11" s="48"/>
      <c r="L11" s="159"/>
    </row>
    <row r="12" spans="1:15" ht="17.100000000000001" customHeight="1" x14ac:dyDescent="0.25">
      <c r="A12" s="56" t="s">
        <v>165</v>
      </c>
      <c r="B12" s="15"/>
      <c r="C12" s="28"/>
      <c r="D12" s="28"/>
      <c r="E12" s="27"/>
      <c r="F12" s="30"/>
      <c r="G12" s="159"/>
      <c r="H12" s="15"/>
      <c r="I12" s="161"/>
      <c r="J12" s="27"/>
      <c r="K12" s="27"/>
      <c r="L12" s="159"/>
    </row>
    <row r="13" spans="1:15" ht="17.100000000000001" customHeight="1" x14ac:dyDescent="0.25">
      <c r="A13" s="32" t="s">
        <v>49</v>
      </c>
      <c r="B13" s="15"/>
      <c r="C13" s="37">
        <v>-78000000</v>
      </c>
      <c r="D13" s="37">
        <v>-89000000</v>
      </c>
      <c r="E13" s="38">
        <v>-82000000</v>
      </c>
      <c r="F13" s="40">
        <v>-71000000</v>
      </c>
      <c r="G13" s="40">
        <f>SUM(C13:F13)</f>
        <v>-320000000</v>
      </c>
      <c r="H13" s="39"/>
      <c r="I13" s="37">
        <v>-45000000</v>
      </c>
      <c r="J13" s="38">
        <v>-65000000</v>
      </c>
      <c r="K13" s="38">
        <v>-58000000</v>
      </c>
      <c r="L13" s="40">
        <f>SUM(I13:K13)</f>
        <v>-168000000</v>
      </c>
    </row>
    <row r="14" spans="1:15" ht="17.100000000000001" customHeight="1" x14ac:dyDescent="0.25">
      <c r="A14" s="32" t="s">
        <v>166</v>
      </c>
      <c r="B14" s="15"/>
      <c r="C14" s="37">
        <v>2000000</v>
      </c>
      <c r="D14" s="37">
        <v>0</v>
      </c>
      <c r="E14" s="38">
        <v>3000000</v>
      </c>
      <c r="F14" s="40">
        <v>1000000</v>
      </c>
      <c r="G14" s="40">
        <f>SUM(C14:F14)</f>
        <v>6000000</v>
      </c>
      <c r="H14" s="39"/>
      <c r="I14" s="37">
        <v>-1000000</v>
      </c>
      <c r="J14" s="38">
        <v>0</v>
      </c>
      <c r="K14" s="38">
        <v>-1000000</v>
      </c>
      <c r="L14" s="40">
        <f>SUM(I14:K14)</f>
        <v>-2000000</v>
      </c>
    </row>
    <row r="15" spans="1:15" ht="17.100000000000001" customHeight="1" x14ac:dyDescent="0.25">
      <c r="A15" s="32" t="s">
        <v>167</v>
      </c>
      <c r="B15" s="15"/>
      <c r="C15" s="37">
        <v>-57000000</v>
      </c>
      <c r="D15" s="37">
        <v>-51000000</v>
      </c>
      <c r="E15" s="38">
        <v>-54000000</v>
      </c>
      <c r="F15" s="40">
        <v>-60000000</v>
      </c>
      <c r="G15" s="40">
        <f>SUM(C15:F15)</f>
        <v>-222000000</v>
      </c>
      <c r="H15" s="39"/>
      <c r="I15" s="37">
        <v>-55000000</v>
      </c>
      <c r="J15" s="38">
        <v>-61000000</v>
      </c>
      <c r="K15" s="38">
        <v>-57000000</v>
      </c>
      <c r="L15" s="40">
        <f>SUM(I15:K15)</f>
        <v>-173000000</v>
      </c>
    </row>
    <row r="16" spans="1:15" ht="17.100000000000001" customHeight="1" x14ac:dyDescent="0.25">
      <c r="A16" s="32" t="s">
        <v>168</v>
      </c>
      <c r="B16" s="15"/>
      <c r="C16" s="37">
        <v>-9000000</v>
      </c>
      <c r="D16" s="37">
        <v>-19000000</v>
      </c>
      <c r="E16" s="38">
        <v>-6000000</v>
      </c>
      <c r="F16" s="40">
        <v>-7000000</v>
      </c>
      <c r="G16" s="40">
        <f>SUM(C16:F16)</f>
        <v>-41000000</v>
      </c>
      <c r="H16" s="39"/>
      <c r="I16" s="37">
        <v>-7000000</v>
      </c>
      <c r="J16" s="38">
        <v>-2000000</v>
      </c>
      <c r="K16" s="38">
        <v>-6000000</v>
      </c>
      <c r="L16" s="40">
        <f>SUM(I16:K16)</f>
        <v>-15000000</v>
      </c>
    </row>
    <row r="17" spans="1:15" ht="17.100000000000001" customHeight="1" x14ac:dyDescent="0.25">
      <c r="A17" s="117"/>
      <c r="B17" s="15"/>
      <c r="C17" s="64"/>
      <c r="D17" s="64"/>
      <c r="E17" s="141"/>
      <c r="F17" s="162"/>
      <c r="G17" s="162"/>
      <c r="H17" s="39"/>
      <c r="I17" s="163"/>
      <c r="J17" s="164"/>
      <c r="K17" s="162"/>
      <c r="L17" s="162"/>
    </row>
    <row r="18" spans="1:15" ht="17.100000000000001" customHeight="1" x14ac:dyDescent="0.25">
      <c r="A18" s="56" t="s">
        <v>169</v>
      </c>
      <c r="B18" s="15"/>
      <c r="C18" s="47"/>
      <c r="D18" s="47"/>
      <c r="E18" s="48"/>
      <c r="F18" s="63"/>
      <c r="G18" s="63"/>
      <c r="H18" s="15"/>
      <c r="I18" s="160"/>
      <c r="J18" s="50"/>
      <c r="K18" s="63"/>
      <c r="L18" s="63"/>
    </row>
    <row r="19" spans="1:15" ht="17.100000000000001" customHeight="1" x14ac:dyDescent="0.25">
      <c r="A19" s="32" t="s">
        <v>170</v>
      </c>
      <c r="B19" s="15"/>
      <c r="C19" s="37">
        <v>0</v>
      </c>
      <c r="D19" s="37">
        <v>6000000</v>
      </c>
      <c r="E19" s="38">
        <v>19000000</v>
      </c>
      <c r="F19" s="40">
        <v>32000000</v>
      </c>
      <c r="G19" s="40">
        <f>SUM(C19:F19)</f>
        <v>57000000</v>
      </c>
      <c r="H19" s="39"/>
      <c r="I19" s="37">
        <v>257000000</v>
      </c>
      <c r="J19" s="38">
        <v>50000000</v>
      </c>
      <c r="K19" s="38">
        <v>16000000</v>
      </c>
      <c r="L19" s="40">
        <f t="shared" ref="L19:L26" si="0">SUM(I19:K19)</f>
        <v>323000000</v>
      </c>
    </row>
    <row r="20" spans="1:15" ht="17.100000000000001" customHeight="1" x14ac:dyDescent="0.25">
      <c r="A20" s="32" t="s">
        <v>171</v>
      </c>
      <c r="B20" s="15"/>
      <c r="C20" s="37">
        <v>0</v>
      </c>
      <c r="D20" s="37">
        <v>0</v>
      </c>
      <c r="E20" s="38">
        <v>-201000000</v>
      </c>
      <c r="F20" s="40">
        <v>-24000000</v>
      </c>
      <c r="G20" s="40">
        <f>SUM(C20:F20)</f>
        <v>-225000000</v>
      </c>
      <c r="H20" s="39"/>
      <c r="I20" s="37">
        <v>-8000000</v>
      </c>
      <c r="J20" s="38">
        <v>-34000000</v>
      </c>
      <c r="K20" s="38">
        <v>-8000000</v>
      </c>
      <c r="L20" s="40">
        <f t="shared" si="0"/>
        <v>-50000000</v>
      </c>
    </row>
    <row r="21" spans="1:15" ht="17.100000000000001" customHeight="1" x14ac:dyDescent="0.25">
      <c r="A21" s="32" t="s">
        <v>172</v>
      </c>
      <c r="B21" s="15"/>
      <c r="C21" s="37">
        <v>0</v>
      </c>
      <c r="D21" s="37">
        <v>0</v>
      </c>
      <c r="E21" s="38">
        <v>-250000000</v>
      </c>
      <c r="F21" s="40">
        <v>0</v>
      </c>
      <c r="G21" s="40">
        <f>SUM(C21:F21)</f>
        <v>-250000000</v>
      </c>
      <c r="H21" s="39"/>
      <c r="I21" s="37">
        <v>0</v>
      </c>
      <c r="J21" s="38">
        <v>0</v>
      </c>
      <c r="K21" s="38">
        <v>0</v>
      </c>
      <c r="L21" s="40">
        <f t="shared" si="0"/>
        <v>0</v>
      </c>
    </row>
    <row r="22" spans="1:15" ht="17.100000000000001" customHeight="1" x14ac:dyDescent="0.25">
      <c r="A22" s="32" t="s">
        <v>173</v>
      </c>
      <c r="B22" s="15"/>
      <c r="C22" s="37">
        <v>-14000000</v>
      </c>
      <c r="D22" s="37">
        <v>-3000000</v>
      </c>
      <c r="E22" s="38">
        <v>-8000000</v>
      </c>
      <c r="F22" s="40">
        <v>-7000000</v>
      </c>
      <c r="G22" s="40">
        <f>SUM(C22:F22)</f>
        <v>-32000000</v>
      </c>
      <c r="H22" s="39"/>
      <c r="I22" s="37">
        <v>-4000000</v>
      </c>
      <c r="J22" s="38">
        <v>-2000000</v>
      </c>
      <c r="K22" s="38">
        <v>-10000000</v>
      </c>
      <c r="L22" s="40">
        <f t="shared" si="0"/>
        <v>-16000000</v>
      </c>
    </row>
    <row r="23" spans="1:15" ht="17.100000000000001" customHeight="1" x14ac:dyDescent="0.25">
      <c r="A23" s="32" t="s">
        <v>174</v>
      </c>
      <c r="B23" s="15"/>
      <c r="C23" s="37">
        <v>77000000</v>
      </c>
      <c r="D23" s="37">
        <v>43000000</v>
      </c>
      <c r="E23" s="38">
        <v>-56000000</v>
      </c>
      <c r="F23" s="40">
        <v>-145000000</v>
      </c>
      <c r="G23" s="40">
        <f>SUM(C23:F23)</f>
        <v>-81000000</v>
      </c>
      <c r="H23" s="39"/>
      <c r="I23" s="37">
        <v>-43000000</v>
      </c>
      <c r="J23" s="38">
        <v>-45000000</v>
      </c>
      <c r="K23" s="38">
        <v>19000000</v>
      </c>
      <c r="L23" s="40">
        <f t="shared" si="0"/>
        <v>-69000000</v>
      </c>
      <c r="N23" s="165"/>
    </row>
    <row r="24" spans="1:15" ht="17.100000000000001" customHeight="1" x14ac:dyDescent="0.25">
      <c r="A24" s="32" t="s">
        <v>175</v>
      </c>
      <c r="B24" s="15"/>
      <c r="C24" s="37">
        <v>0</v>
      </c>
      <c r="D24" s="37">
        <v>0</v>
      </c>
      <c r="E24" s="38">
        <v>0</v>
      </c>
      <c r="F24" s="40">
        <v>53000000</v>
      </c>
      <c r="G24" s="40">
        <v>53000000</v>
      </c>
      <c r="H24" s="39"/>
      <c r="I24" s="37">
        <v>0</v>
      </c>
      <c r="J24" s="38">
        <v>8000000</v>
      </c>
      <c r="K24" s="38">
        <v>113000000</v>
      </c>
      <c r="L24" s="40">
        <f t="shared" si="0"/>
        <v>121000000</v>
      </c>
    </row>
    <row r="25" spans="1:15" ht="17.100000000000001" customHeight="1" x14ac:dyDescent="0.25">
      <c r="A25" s="32" t="s">
        <v>176</v>
      </c>
      <c r="B25" s="15"/>
      <c r="C25" s="52">
        <v>-1000000</v>
      </c>
      <c r="D25" s="52">
        <v>3000000</v>
      </c>
      <c r="E25" s="41">
        <v>5000000</v>
      </c>
      <c r="F25" s="42">
        <v>-5000000</v>
      </c>
      <c r="G25" s="42">
        <f>SUM(C25:F25)</f>
        <v>2000000</v>
      </c>
      <c r="H25" s="39"/>
      <c r="I25" s="52">
        <v>0</v>
      </c>
      <c r="J25" s="41">
        <v>0</v>
      </c>
      <c r="K25" s="41">
        <v>0</v>
      </c>
      <c r="L25" s="42">
        <f t="shared" si="0"/>
        <v>0</v>
      </c>
    </row>
    <row r="26" spans="1:15" ht="17.100000000000001" customHeight="1" x14ac:dyDescent="0.25">
      <c r="A26" s="99" t="s">
        <v>52</v>
      </c>
      <c r="B26" s="15"/>
      <c r="C26" s="166">
        <f>SUM(C10:C25)</f>
        <v>-16000000</v>
      </c>
      <c r="D26" s="167">
        <f>SUM(D10:D25)</f>
        <v>-112000000</v>
      </c>
      <c r="E26" s="128">
        <f>SUM(E10:E25)</f>
        <v>-458000000</v>
      </c>
      <c r="F26" s="167">
        <f>SUM(F10:F25)</f>
        <v>132000000</v>
      </c>
      <c r="G26" s="129">
        <f>SUM(G10:G25)</f>
        <v>-454000000</v>
      </c>
      <c r="H26" s="39"/>
      <c r="I26" s="166">
        <f>SUM(I10:I25)</f>
        <v>524000000</v>
      </c>
      <c r="J26" s="168">
        <f>SUM(J10:J25)</f>
        <v>140000000</v>
      </c>
      <c r="K26" s="167">
        <f>SUM(K10:K25)</f>
        <v>357000000</v>
      </c>
      <c r="L26" s="129">
        <f t="shared" si="0"/>
        <v>1021000000</v>
      </c>
    </row>
    <row r="27" spans="1:15" ht="17.100000000000001" customHeight="1" x14ac:dyDescent="0.25">
      <c r="A27" s="169"/>
      <c r="B27" s="15"/>
      <c r="C27" s="146"/>
      <c r="D27" s="146"/>
      <c r="E27" s="146"/>
      <c r="F27" s="146"/>
      <c r="G27" s="146"/>
      <c r="H27" s="146"/>
      <c r="I27" s="146"/>
      <c r="J27" s="146"/>
      <c r="K27" s="146"/>
      <c r="L27" s="49"/>
      <c r="M27" s="170"/>
      <c r="N27" s="170"/>
      <c r="O27" s="170"/>
    </row>
    <row r="28" spans="1:15" ht="18" customHeight="1" x14ac:dyDescent="0.2">
      <c r="A28" s="337" t="s">
        <v>177</v>
      </c>
      <c r="B28" s="330"/>
      <c r="C28" s="330"/>
      <c r="D28" s="330"/>
      <c r="E28" s="330"/>
      <c r="F28" s="330"/>
      <c r="G28" s="330"/>
      <c r="H28" s="330"/>
      <c r="I28" s="338"/>
      <c r="J28" s="338"/>
      <c r="K28" s="330"/>
      <c r="L28" s="112"/>
      <c r="M28" s="170"/>
      <c r="N28" s="170"/>
    </row>
    <row r="29" spans="1:15" ht="17.100000000000001" customHeight="1" x14ac:dyDescent="0.2"/>
  </sheetData>
  <mergeCells count="3">
    <mergeCell ref="A1:L1"/>
    <mergeCell ref="A2:L2"/>
    <mergeCell ref="A28:K28"/>
  </mergeCells>
  <pageMargins left="0" right="0" top="0" bottom="0" header="0.3" footer="0.3"/>
  <pageSetup orientation="landscape"/>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sqref="A1:K1"/>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 min="14" max="14" width="19.83203125" customWidth="1"/>
    <col min="15" max="15" width="12.5" customWidth="1"/>
    <col min="16" max="16" width="12.1640625" customWidth="1"/>
  </cols>
  <sheetData>
    <row r="1" spans="1:16" ht="18.95" customHeight="1" x14ac:dyDescent="0.3">
      <c r="A1" s="346" t="s">
        <v>11</v>
      </c>
      <c r="B1" s="336"/>
      <c r="C1" s="336"/>
      <c r="D1" s="336"/>
      <c r="E1" s="336"/>
      <c r="F1" s="335"/>
      <c r="G1" s="335"/>
      <c r="H1" s="335"/>
      <c r="I1" s="335"/>
      <c r="J1" s="347"/>
      <c r="K1" s="335"/>
      <c r="L1" s="12"/>
      <c r="M1" s="12"/>
      <c r="N1" s="15"/>
      <c r="O1" s="15"/>
      <c r="P1" s="12"/>
    </row>
    <row r="2" spans="1:16" ht="18.95" customHeight="1" x14ac:dyDescent="0.3">
      <c r="A2" s="334" t="s">
        <v>20</v>
      </c>
      <c r="B2" s="336"/>
      <c r="C2" s="336"/>
      <c r="D2" s="336"/>
      <c r="E2" s="336"/>
      <c r="F2" s="335"/>
      <c r="G2" s="335"/>
      <c r="H2" s="335"/>
      <c r="I2" s="335"/>
      <c r="J2" s="335"/>
      <c r="K2" s="335"/>
      <c r="L2" s="12"/>
      <c r="M2" s="12"/>
      <c r="N2" s="15"/>
      <c r="O2" s="15"/>
      <c r="P2" s="12"/>
    </row>
    <row r="3" spans="1:16" ht="15" customHeight="1" x14ac:dyDescent="0.2">
      <c r="A3" s="15"/>
      <c r="B3" s="15"/>
      <c r="C3" s="15"/>
      <c r="D3" s="15"/>
      <c r="E3" s="15"/>
      <c r="F3" s="15"/>
      <c r="G3" s="15"/>
      <c r="H3" s="15"/>
      <c r="I3" s="15"/>
      <c r="J3" s="15"/>
      <c r="K3" s="15"/>
      <c r="L3" s="15"/>
      <c r="M3" s="15"/>
      <c r="N3" s="15"/>
      <c r="O3" s="15"/>
      <c r="P3" s="15"/>
    </row>
    <row r="4" spans="1:16" ht="17.100000000000001" customHeight="1" x14ac:dyDescent="0.25">
      <c r="A4" s="16"/>
      <c r="B4" s="15"/>
      <c r="C4" s="18" t="s">
        <v>21</v>
      </c>
      <c r="D4" s="20" t="s">
        <v>22</v>
      </c>
      <c r="E4" s="20" t="s">
        <v>23</v>
      </c>
      <c r="F4" s="20" t="s">
        <v>24</v>
      </c>
      <c r="G4" s="20" t="s">
        <v>25</v>
      </c>
      <c r="H4" s="19"/>
      <c r="I4" s="18" t="s">
        <v>21</v>
      </c>
      <c r="J4" s="18" t="s">
        <v>22</v>
      </c>
      <c r="K4" s="18" t="s">
        <v>23</v>
      </c>
      <c r="L4" s="20" t="s">
        <v>25</v>
      </c>
      <c r="M4" s="19"/>
      <c r="N4" s="15"/>
      <c r="O4" s="15"/>
      <c r="P4" s="15"/>
    </row>
    <row r="5" spans="1:16" ht="17.100000000000001" customHeight="1" x14ac:dyDescent="0.25">
      <c r="A5" s="21" t="s">
        <v>178</v>
      </c>
      <c r="B5" s="15"/>
      <c r="C5" s="24" t="s">
        <v>28</v>
      </c>
      <c r="D5" s="26" t="s">
        <v>28</v>
      </c>
      <c r="E5" s="26" t="s">
        <v>28</v>
      </c>
      <c r="F5" s="26" t="s">
        <v>28</v>
      </c>
      <c r="G5" s="26" t="s">
        <v>28</v>
      </c>
      <c r="H5" s="25" t="s">
        <v>27</v>
      </c>
      <c r="I5" s="24" t="s">
        <v>29</v>
      </c>
      <c r="J5" s="24" t="s">
        <v>29</v>
      </c>
      <c r="K5" s="24" t="s">
        <v>29</v>
      </c>
      <c r="L5" s="26" t="s">
        <v>29</v>
      </c>
      <c r="M5" s="25" t="s">
        <v>27</v>
      </c>
      <c r="N5" s="15"/>
      <c r="O5" s="15"/>
      <c r="P5" s="15"/>
    </row>
    <row r="6" spans="1:16" ht="15" customHeight="1" x14ac:dyDescent="0.2">
      <c r="A6" s="27"/>
      <c r="B6" s="15"/>
      <c r="C6" s="27"/>
      <c r="D6" s="30"/>
      <c r="E6" s="30"/>
      <c r="F6" s="30"/>
      <c r="G6" s="30"/>
      <c r="H6" s="15"/>
      <c r="I6" s="27"/>
      <c r="J6" s="27"/>
      <c r="K6" s="27"/>
      <c r="L6" s="30"/>
      <c r="M6" s="15"/>
      <c r="N6" s="15"/>
      <c r="O6" s="15"/>
      <c r="P6" s="15"/>
    </row>
    <row r="7" spans="1:16" ht="17.100000000000001" customHeight="1" x14ac:dyDescent="0.25">
      <c r="A7" s="31" t="s">
        <v>179</v>
      </c>
      <c r="B7" s="15"/>
      <c r="C7" s="34">
        <v>670000000</v>
      </c>
      <c r="D7" s="36">
        <v>682000000</v>
      </c>
      <c r="E7" s="36">
        <v>772000000</v>
      </c>
      <c r="F7" s="36">
        <v>969000000</v>
      </c>
      <c r="G7" s="34">
        <f>SUM(C7:F7)</f>
        <v>3093000000</v>
      </c>
      <c r="H7" s="35"/>
      <c r="I7" s="34">
        <v>1125000000</v>
      </c>
      <c r="J7" s="34">
        <v>1221000000</v>
      </c>
      <c r="K7" s="34">
        <v>1347000000</v>
      </c>
      <c r="L7" s="36">
        <f>SUM(I7:K7)</f>
        <v>3693000000</v>
      </c>
      <c r="M7" s="35"/>
      <c r="N7" s="15"/>
      <c r="O7" s="15"/>
      <c r="P7" s="15"/>
    </row>
    <row r="8" spans="1:16" ht="15" customHeight="1" x14ac:dyDescent="0.25">
      <c r="A8" s="147"/>
      <c r="B8" s="15"/>
      <c r="C8" s="27"/>
      <c r="D8" s="27"/>
      <c r="E8" s="27"/>
      <c r="F8" s="27"/>
      <c r="G8" s="27"/>
      <c r="H8" s="15"/>
      <c r="I8" s="29"/>
      <c r="J8" s="29"/>
      <c r="K8" s="29"/>
      <c r="L8" s="171"/>
      <c r="M8" s="35"/>
      <c r="N8" s="15"/>
      <c r="O8" s="15"/>
      <c r="P8" s="15"/>
    </row>
    <row r="9" spans="1:16" ht="15" customHeight="1" x14ac:dyDescent="0.25">
      <c r="A9" s="31" t="s">
        <v>180</v>
      </c>
      <c r="B9" s="15"/>
      <c r="C9" s="27"/>
      <c r="D9" s="30"/>
      <c r="E9" s="30"/>
      <c r="F9" s="30"/>
      <c r="G9" s="27"/>
      <c r="H9" s="15"/>
      <c r="I9" s="27"/>
      <c r="J9" s="29"/>
      <c r="K9" s="29"/>
      <c r="L9" s="172"/>
      <c r="M9" s="35"/>
      <c r="N9" s="15"/>
      <c r="O9" s="15"/>
      <c r="P9" s="15"/>
    </row>
    <row r="10" spans="1:16" ht="17.100000000000001" customHeight="1" x14ac:dyDescent="0.25">
      <c r="A10" s="31" t="s">
        <v>181</v>
      </c>
      <c r="B10" s="15"/>
      <c r="C10" s="38">
        <v>109000000</v>
      </c>
      <c r="D10" s="38">
        <v>118000000</v>
      </c>
      <c r="E10" s="38">
        <v>121000000</v>
      </c>
      <c r="F10" s="38">
        <v>128000000</v>
      </c>
      <c r="G10" s="38">
        <f t="shared" ref="G10:G15" si="0">SUM(C10:F10)</f>
        <v>476000000</v>
      </c>
      <c r="H10" s="39"/>
      <c r="I10" s="38">
        <v>151000000</v>
      </c>
      <c r="J10" s="38">
        <v>153000000</v>
      </c>
      <c r="K10" s="38">
        <v>172000000</v>
      </c>
      <c r="L10" s="38">
        <f t="shared" ref="L10:L15" si="1">SUM(I10:K10)</f>
        <v>476000000</v>
      </c>
      <c r="M10" s="35"/>
      <c r="N10" s="15"/>
      <c r="O10" s="15"/>
      <c r="P10" s="15"/>
    </row>
    <row r="11" spans="1:16" ht="17.100000000000001" customHeight="1" x14ac:dyDescent="0.25">
      <c r="A11" s="31" t="s">
        <v>41</v>
      </c>
      <c r="B11" s="15"/>
      <c r="C11" s="38">
        <v>74000000</v>
      </c>
      <c r="D11" s="38">
        <v>96000000</v>
      </c>
      <c r="E11" s="38">
        <v>80000000</v>
      </c>
      <c r="F11" s="38">
        <v>104000000</v>
      </c>
      <c r="G11" s="38">
        <f t="shared" si="0"/>
        <v>354000000</v>
      </c>
      <c r="H11" s="39"/>
      <c r="I11" s="38">
        <v>111000000</v>
      </c>
      <c r="J11" s="38">
        <v>117000000</v>
      </c>
      <c r="K11" s="38">
        <v>136000000</v>
      </c>
      <c r="L11" s="38">
        <f t="shared" si="1"/>
        <v>364000000</v>
      </c>
      <c r="M11" s="35"/>
      <c r="N11" s="15"/>
      <c r="O11" s="15"/>
      <c r="P11" s="15"/>
    </row>
    <row r="12" spans="1:16" ht="17.100000000000001" customHeight="1" x14ac:dyDescent="0.25">
      <c r="A12" s="31" t="s">
        <v>42</v>
      </c>
      <c r="B12" s="15"/>
      <c r="C12" s="38">
        <v>26000000</v>
      </c>
      <c r="D12" s="38">
        <v>30000000</v>
      </c>
      <c r="E12" s="38">
        <v>41000000</v>
      </c>
      <c r="F12" s="38">
        <v>57000000</v>
      </c>
      <c r="G12" s="38">
        <f t="shared" si="0"/>
        <v>154000000</v>
      </c>
      <c r="H12" s="39"/>
      <c r="I12" s="38">
        <v>51000000</v>
      </c>
      <c r="J12" s="38">
        <v>64000000</v>
      </c>
      <c r="K12" s="38">
        <v>55000000</v>
      </c>
      <c r="L12" s="38">
        <f t="shared" si="1"/>
        <v>170000000</v>
      </c>
      <c r="M12" s="35"/>
      <c r="N12" s="15"/>
      <c r="O12" s="15"/>
      <c r="P12" s="15"/>
    </row>
    <row r="13" spans="1:16" ht="17.100000000000001" customHeight="1" x14ac:dyDescent="0.25">
      <c r="A13" s="31" t="s">
        <v>182</v>
      </c>
      <c r="B13" s="15"/>
      <c r="C13" s="38">
        <v>472000000</v>
      </c>
      <c r="D13" s="40">
        <v>495000000</v>
      </c>
      <c r="E13" s="40">
        <v>531000000</v>
      </c>
      <c r="F13" s="40">
        <v>513000000</v>
      </c>
      <c r="G13" s="38">
        <f t="shared" si="0"/>
        <v>2011000000</v>
      </c>
      <c r="H13" s="39"/>
      <c r="I13" s="38">
        <v>528000000</v>
      </c>
      <c r="J13" s="38">
        <v>556000000</v>
      </c>
      <c r="K13" s="38">
        <v>571000000</v>
      </c>
      <c r="L13" s="40">
        <f t="shared" si="1"/>
        <v>1655000000</v>
      </c>
      <c r="M13" s="35"/>
      <c r="N13" s="15"/>
      <c r="O13" s="15"/>
      <c r="P13" s="15"/>
    </row>
    <row r="14" spans="1:16" ht="15" customHeight="1" x14ac:dyDescent="0.25">
      <c r="A14" s="31" t="s">
        <v>45</v>
      </c>
      <c r="B14" s="15"/>
      <c r="C14" s="38">
        <v>39000000</v>
      </c>
      <c r="D14" s="38">
        <v>33000000</v>
      </c>
      <c r="E14" s="38">
        <v>44000000</v>
      </c>
      <c r="F14" s="38">
        <v>57000000</v>
      </c>
      <c r="G14" s="38">
        <f t="shared" si="0"/>
        <v>173000000</v>
      </c>
      <c r="H14" s="15"/>
      <c r="I14" s="38">
        <v>64000000</v>
      </c>
      <c r="J14" s="38">
        <v>68000000</v>
      </c>
      <c r="K14" s="38">
        <v>86000000</v>
      </c>
      <c r="L14" s="38">
        <f t="shared" si="1"/>
        <v>218000000</v>
      </c>
      <c r="M14" s="35"/>
      <c r="N14" s="15"/>
      <c r="O14" s="15"/>
      <c r="P14" s="15"/>
    </row>
    <row r="15" spans="1:16" ht="15" customHeight="1" x14ac:dyDescent="0.25">
      <c r="A15" s="31" t="s">
        <v>183</v>
      </c>
      <c r="B15" s="15"/>
      <c r="C15" s="38">
        <v>33000000</v>
      </c>
      <c r="D15" s="38">
        <v>30000000</v>
      </c>
      <c r="E15" s="38">
        <v>29000000</v>
      </c>
      <c r="F15" s="38">
        <v>27000000</v>
      </c>
      <c r="G15" s="38">
        <f t="shared" si="0"/>
        <v>119000000</v>
      </c>
      <c r="H15" s="15"/>
      <c r="I15" s="38">
        <v>36000000</v>
      </c>
      <c r="J15" s="38">
        <v>35000000</v>
      </c>
      <c r="K15" s="38">
        <v>37000000</v>
      </c>
      <c r="L15" s="38">
        <f t="shared" si="1"/>
        <v>108000000</v>
      </c>
      <c r="M15" s="35"/>
      <c r="N15" s="15"/>
      <c r="O15" s="15"/>
      <c r="P15" s="15"/>
    </row>
    <row r="16" spans="1:16" ht="15" customHeight="1" x14ac:dyDescent="0.25">
      <c r="A16" s="147"/>
      <c r="B16" s="15"/>
      <c r="C16" s="173"/>
      <c r="D16" s="173"/>
      <c r="E16" s="173"/>
      <c r="F16" s="173"/>
      <c r="G16" s="173"/>
      <c r="H16" s="15"/>
      <c r="I16" s="173"/>
      <c r="J16" s="173"/>
      <c r="K16" s="173"/>
      <c r="L16" s="173"/>
      <c r="M16" s="174"/>
      <c r="N16" s="15"/>
      <c r="O16" s="15"/>
      <c r="P16" s="15"/>
    </row>
    <row r="17" spans="1:16" ht="15" customHeight="1" x14ac:dyDescent="0.25">
      <c r="A17" s="56" t="s">
        <v>184</v>
      </c>
      <c r="B17" s="15"/>
      <c r="C17" s="38">
        <v>-79000000</v>
      </c>
      <c r="D17" s="38">
        <v>-107000000</v>
      </c>
      <c r="E17" s="38">
        <v>-38000000</v>
      </c>
      <c r="F17" s="38">
        <v>77000000</v>
      </c>
      <c r="G17" s="38">
        <f>SUM(C17:F17)</f>
        <v>-147000000</v>
      </c>
      <c r="H17" s="39"/>
      <c r="I17" s="38">
        <v>128000000</v>
      </c>
      <c r="J17" s="38">
        <v>123000000</v>
      </c>
      <c r="K17" s="38">
        <v>203000000</v>
      </c>
      <c r="L17" s="38">
        <f>SUM(I17:K17)</f>
        <v>454000000</v>
      </c>
      <c r="M17" s="35"/>
      <c r="N17" s="15"/>
      <c r="O17" s="15"/>
      <c r="P17" s="15"/>
    </row>
    <row r="18" spans="1:16" ht="15" customHeight="1" x14ac:dyDescent="0.25">
      <c r="A18" s="56" t="s">
        <v>185</v>
      </c>
      <c r="B18" s="15"/>
      <c r="C18" s="41">
        <v>0</v>
      </c>
      <c r="D18" s="41">
        <v>0</v>
      </c>
      <c r="E18" s="41">
        <v>0</v>
      </c>
      <c r="F18" s="41">
        <v>1000000</v>
      </c>
      <c r="G18" s="38">
        <f>SUM(C18:F18)</f>
        <v>1000000</v>
      </c>
      <c r="H18" s="39"/>
      <c r="I18" s="41">
        <v>3000000</v>
      </c>
      <c r="J18" s="41">
        <v>0</v>
      </c>
      <c r="K18" s="41">
        <v>2000000</v>
      </c>
      <c r="L18" s="38">
        <f>SUM(I18:K18)</f>
        <v>5000000</v>
      </c>
      <c r="M18" s="35"/>
      <c r="N18" s="15"/>
      <c r="O18" s="15"/>
      <c r="P18" s="15"/>
    </row>
    <row r="19" spans="1:16" ht="15" customHeight="1" x14ac:dyDescent="0.25">
      <c r="A19" s="31" t="s">
        <v>186</v>
      </c>
      <c r="B19" s="15"/>
      <c r="C19" s="55">
        <f>C17-C18</f>
        <v>-79000000</v>
      </c>
      <c r="D19" s="55">
        <f>D17-D18</f>
        <v>-107000000</v>
      </c>
      <c r="E19" s="55">
        <f>E17-E18</f>
        <v>-38000000</v>
      </c>
      <c r="F19" s="55">
        <f>F17-F18</f>
        <v>76000000</v>
      </c>
      <c r="G19" s="55">
        <f>G17-G18</f>
        <v>-148000000</v>
      </c>
      <c r="H19" s="39"/>
      <c r="I19" s="55">
        <f>I17-I18</f>
        <v>125000000</v>
      </c>
      <c r="J19" s="55">
        <f>J17-J18</f>
        <v>123000000</v>
      </c>
      <c r="K19" s="55">
        <f>K17-K18</f>
        <v>201000000</v>
      </c>
      <c r="L19" s="55">
        <f>L17-L18</f>
        <v>449000000</v>
      </c>
      <c r="M19" s="35"/>
      <c r="N19" s="15"/>
      <c r="O19" s="15"/>
      <c r="P19" s="15"/>
    </row>
    <row r="20" spans="1:16" ht="15" customHeight="1" x14ac:dyDescent="0.25">
      <c r="A20" s="175" t="s">
        <v>187</v>
      </c>
      <c r="B20" s="15"/>
      <c r="C20" s="176">
        <v>0</v>
      </c>
      <c r="D20" s="176">
        <v>0</v>
      </c>
      <c r="E20" s="176">
        <v>0</v>
      </c>
      <c r="F20" s="177">
        <f>F18/F17</f>
        <v>1.2987012987012988E-2</v>
      </c>
      <c r="G20" s="177">
        <f>G18/G17</f>
        <v>-6.8027210884353739E-3</v>
      </c>
      <c r="H20" s="178"/>
      <c r="I20" s="177">
        <f>I18/I17</f>
        <v>2.34375E-2</v>
      </c>
      <c r="J20" s="179">
        <f>J18/J17</f>
        <v>0</v>
      </c>
      <c r="K20" s="177">
        <f>K18/K17</f>
        <v>9.852216748768473E-3</v>
      </c>
      <c r="L20" s="177">
        <f>L18/L17</f>
        <v>1.1013215859030838E-2</v>
      </c>
      <c r="M20" s="35"/>
      <c r="N20" s="15"/>
      <c r="O20" s="15"/>
      <c r="P20" s="15"/>
    </row>
    <row r="21" spans="1:16" ht="15" customHeight="1" x14ac:dyDescent="0.25">
      <c r="A21" s="147"/>
      <c r="B21" s="15"/>
      <c r="C21" s="173"/>
      <c r="D21" s="173"/>
      <c r="E21" s="173"/>
      <c r="F21" s="173"/>
      <c r="G21" s="173"/>
      <c r="H21" s="15"/>
      <c r="I21" s="173"/>
      <c r="J21" s="173"/>
      <c r="K21" s="173"/>
      <c r="L21" s="173"/>
      <c r="M21" s="174"/>
      <c r="N21" s="15"/>
      <c r="O21" s="15"/>
      <c r="P21" s="15"/>
    </row>
    <row r="22" spans="1:16" ht="15" customHeight="1" x14ac:dyDescent="0.25">
      <c r="A22" s="31" t="s">
        <v>188</v>
      </c>
      <c r="B22" s="68"/>
      <c r="C22" s="38">
        <v>349000000</v>
      </c>
      <c r="D22" s="38">
        <v>575000000</v>
      </c>
      <c r="E22" s="38">
        <v>541000000</v>
      </c>
      <c r="F22" s="38">
        <v>616000000</v>
      </c>
      <c r="G22" s="38">
        <f>SUM(C22:F22)</f>
        <v>2081000000</v>
      </c>
      <c r="H22" s="39"/>
      <c r="I22" s="38">
        <v>611000000</v>
      </c>
      <c r="J22" s="38">
        <v>641000000</v>
      </c>
      <c r="K22" s="38">
        <v>691000000</v>
      </c>
      <c r="L22" s="38">
        <f>SUM(I22:K22)</f>
        <v>1943000000</v>
      </c>
      <c r="M22" s="68"/>
      <c r="N22" s="15"/>
      <c r="O22" s="15"/>
      <c r="P22" s="68"/>
    </row>
    <row r="23" spans="1:16" ht="15" customHeight="1" x14ac:dyDescent="0.25">
      <c r="A23" s="147"/>
      <c r="B23" s="68"/>
      <c r="C23" s="141"/>
      <c r="D23" s="141"/>
      <c r="E23" s="141"/>
      <c r="F23" s="141"/>
      <c r="G23" s="141"/>
      <c r="H23" s="39"/>
      <c r="I23" s="141"/>
      <c r="J23" s="141"/>
      <c r="K23" s="141"/>
      <c r="L23" s="141"/>
      <c r="M23" s="68"/>
      <c r="N23" s="15"/>
      <c r="O23" s="15"/>
      <c r="P23" s="68"/>
    </row>
    <row r="24" spans="1:16" ht="15" customHeight="1" x14ac:dyDescent="0.25">
      <c r="A24" s="127" t="s">
        <v>189</v>
      </c>
      <c r="B24" s="68"/>
      <c r="C24" s="41">
        <v>208000000</v>
      </c>
      <c r="D24" s="42">
        <v>222000000</v>
      </c>
      <c r="E24" s="42">
        <v>244000000</v>
      </c>
      <c r="F24" s="41">
        <v>262000000</v>
      </c>
      <c r="G24" s="42">
        <v>234000000</v>
      </c>
      <c r="H24" s="39"/>
      <c r="I24" s="41">
        <v>284000000</v>
      </c>
      <c r="J24" s="41">
        <v>298000000</v>
      </c>
      <c r="K24" s="41">
        <v>303000000</v>
      </c>
      <c r="L24" s="42">
        <v>296000000</v>
      </c>
      <c r="M24" s="68"/>
      <c r="N24" s="15"/>
      <c r="O24" s="15"/>
      <c r="P24" s="68"/>
    </row>
    <row r="25" spans="1:16" ht="15" customHeight="1" x14ac:dyDescent="0.25">
      <c r="A25" s="68"/>
      <c r="B25" s="15"/>
      <c r="C25" s="15"/>
      <c r="D25" s="15"/>
      <c r="E25" s="15"/>
      <c r="F25" s="15"/>
      <c r="G25" s="15"/>
      <c r="H25" s="15"/>
      <c r="I25" s="180"/>
      <c r="J25" s="180"/>
      <c r="K25" s="180"/>
      <c r="L25" s="180"/>
      <c r="M25" s="15"/>
      <c r="N25" s="15"/>
      <c r="O25" s="15"/>
      <c r="P25" s="15"/>
    </row>
    <row r="26" spans="1:16" ht="17.100000000000001" customHeight="1" x14ac:dyDescent="0.25">
      <c r="A26" s="81" t="s">
        <v>190</v>
      </c>
      <c r="B26" s="15"/>
      <c r="C26" s="16"/>
      <c r="D26" s="84"/>
      <c r="E26" s="84"/>
      <c r="F26" s="84"/>
      <c r="G26" s="84"/>
      <c r="H26" s="15"/>
      <c r="I26" s="83"/>
      <c r="J26" s="83"/>
      <c r="K26" s="83"/>
      <c r="L26" s="181"/>
      <c r="M26" s="15"/>
      <c r="N26" s="15"/>
      <c r="O26" s="15"/>
      <c r="P26" s="15"/>
    </row>
    <row r="27" spans="1:16" ht="17.100000000000001" customHeight="1" x14ac:dyDescent="0.25">
      <c r="A27" s="43" t="s">
        <v>181</v>
      </c>
      <c r="B27" s="15"/>
      <c r="C27" s="182">
        <v>5.79</v>
      </c>
      <c r="D27" s="183">
        <v>5.86</v>
      </c>
      <c r="E27" s="183">
        <v>5.38</v>
      </c>
      <c r="F27" s="183">
        <v>5.33</v>
      </c>
      <c r="G27" s="183">
        <v>5.57</v>
      </c>
      <c r="H27" s="184"/>
      <c r="I27" s="182">
        <v>5.89</v>
      </c>
      <c r="J27" s="182">
        <v>5.66</v>
      </c>
      <c r="K27" s="182">
        <v>6.14</v>
      </c>
      <c r="L27" s="183">
        <v>5.9</v>
      </c>
      <c r="M27" s="185"/>
      <c r="N27" s="15"/>
      <c r="O27" s="15"/>
      <c r="P27" s="15"/>
    </row>
    <row r="28" spans="1:16" ht="17.100000000000001" customHeight="1" x14ac:dyDescent="0.25">
      <c r="A28" s="43" t="s">
        <v>41</v>
      </c>
      <c r="B28" s="15"/>
      <c r="C28" s="186">
        <v>3.98</v>
      </c>
      <c r="D28" s="187">
        <v>4.74</v>
      </c>
      <c r="E28" s="187">
        <v>3.53</v>
      </c>
      <c r="F28" s="187">
        <v>4.32</v>
      </c>
      <c r="G28" s="187">
        <v>4.1399999999999997</v>
      </c>
      <c r="H28" s="185"/>
      <c r="I28" s="186">
        <v>4.3899999999999997</v>
      </c>
      <c r="J28" s="186">
        <v>4.29</v>
      </c>
      <c r="K28" s="186">
        <v>4.88</v>
      </c>
      <c r="L28" s="187">
        <v>4.53</v>
      </c>
      <c r="M28" s="185"/>
      <c r="N28" s="15"/>
      <c r="O28" s="15"/>
      <c r="P28" s="15"/>
    </row>
    <row r="29" spans="1:16" ht="17.100000000000001" customHeight="1" x14ac:dyDescent="0.25">
      <c r="A29" s="43" t="s">
        <v>42</v>
      </c>
      <c r="B29" s="15"/>
      <c r="C29" s="186">
        <v>1.41</v>
      </c>
      <c r="D29" s="187">
        <v>1.46</v>
      </c>
      <c r="E29" s="187">
        <v>1.8</v>
      </c>
      <c r="F29" s="187">
        <v>2.35</v>
      </c>
      <c r="G29" s="187">
        <v>1.79</v>
      </c>
      <c r="H29" s="185"/>
      <c r="I29" s="186">
        <v>1.98</v>
      </c>
      <c r="J29" s="186">
        <v>2.35</v>
      </c>
      <c r="K29" s="186">
        <v>1.99</v>
      </c>
      <c r="L29" s="187">
        <v>2.11</v>
      </c>
      <c r="M29" s="185"/>
      <c r="N29" s="15"/>
      <c r="O29" s="15"/>
      <c r="P29" s="15"/>
    </row>
    <row r="30" spans="1:16" ht="17.100000000000001" customHeight="1" x14ac:dyDescent="0.25">
      <c r="A30" s="43" t="s">
        <v>182</v>
      </c>
      <c r="B30" s="15"/>
      <c r="C30" s="186">
        <v>25.15</v>
      </c>
      <c r="D30" s="187">
        <v>24.49</v>
      </c>
      <c r="E30" s="187">
        <v>23.64</v>
      </c>
      <c r="F30" s="187">
        <v>21.28</v>
      </c>
      <c r="G30" s="187">
        <v>23.51</v>
      </c>
      <c r="H30" s="185"/>
      <c r="I30" s="186">
        <v>20.66</v>
      </c>
      <c r="J30" s="186">
        <v>20.48</v>
      </c>
      <c r="K30" s="186">
        <v>20.47</v>
      </c>
      <c r="L30" s="186">
        <v>20.53</v>
      </c>
      <c r="M30" s="185"/>
      <c r="N30" s="15"/>
      <c r="O30" s="15"/>
      <c r="P30" s="15"/>
    </row>
    <row r="31" spans="1:16" ht="17.100000000000001" customHeight="1" x14ac:dyDescent="0.25">
      <c r="A31" s="43" t="s">
        <v>45</v>
      </c>
      <c r="B31" s="15"/>
      <c r="C31" s="186">
        <v>2.0699999999999998</v>
      </c>
      <c r="D31" s="187">
        <v>1.63</v>
      </c>
      <c r="E31" s="187">
        <v>1.96</v>
      </c>
      <c r="F31" s="187">
        <v>2.35</v>
      </c>
      <c r="G31" s="187">
        <v>2.0099999999999998</v>
      </c>
      <c r="H31" s="185"/>
      <c r="I31" s="186">
        <v>2.4900000000000002</v>
      </c>
      <c r="J31" s="186">
        <v>2.5299999999999998</v>
      </c>
      <c r="K31" s="186">
        <v>3.05</v>
      </c>
      <c r="L31" s="187">
        <v>2.69</v>
      </c>
      <c r="M31" s="185"/>
      <c r="N31" s="15"/>
      <c r="O31" s="15"/>
      <c r="P31" s="15"/>
    </row>
    <row r="32" spans="1:16" ht="17.100000000000001" customHeight="1" x14ac:dyDescent="0.25">
      <c r="A32" s="188" t="s">
        <v>183</v>
      </c>
      <c r="B32" s="68"/>
      <c r="C32" s="189">
        <v>1.77</v>
      </c>
      <c r="D32" s="190">
        <v>1.45</v>
      </c>
      <c r="E32" s="190">
        <v>1.31</v>
      </c>
      <c r="F32" s="190">
        <v>1.1100000000000001</v>
      </c>
      <c r="G32" s="190">
        <v>1.39</v>
      </c>
      <c r="H32" s="185"/>
      <c r="I32" s="189">
        <v>1.41</v>
      </c>
      <c r="J32" s="189">
        <v>1.29</v>
      </c>
      <c r="K32" s="189">
        <v>1.29</v>
      </c>
      <c r="L32" s="189">
        <v>1.33</v>
      </c>
      <c r="M32" s="68"/>
      <c r="N32" s="15"/>
      <c r="O32" s="15"/>
      <c r="P32" s="68"/>
    </row>
    <row r="33" spans="1:16" ht="15" customHeight="1" x14ac:dyDescent="0.2">
      <c r="A33" s="15"/>
      <c r="B33" s="15"/>
      <c r="C33" s="15"/>
      <c r="D33" s="15"/>
      <c r="E33" s="15"/>
      <c r="F33" s="15"/>
      <c r="G33" s="15"/>
      <c r="H33" s="15"/>
      <c r="I33" s="15"/>
      <c r="J33" s="180"/>
      <c r="K33" s="180"/>
      <c r="L33" s="15"/>
      <c r="M33" s="15"/>
      <c r="N33" s="15"/>
      <c r="O33" s="15"/>
      <c r="P33" s="15"/>
    </row>
    <row r="34" spans="1:16" ht="17.100000000000001" customHeight="1" x14ac:dyDescent="0.25">
      <c r="A34" s="134" t="s">
        <v>191</v>
      </c>
      <c r="B34" s="15"/>
      <c r="C34" s="191">
        <v>-4.2300000000000004</v>
      </c>
      <c r="D34" s="192">
        <v>-5.28</v>
      </c>
      <c r="E34" s="192">
        <v>-1.67</v>
      </c>
      <c r="F34" s="192">
        <v>3.16</v>
      </c>
      <c r="G34" s="192">
        <v>-1.72</v>
      </c>
      <c r="H34" s="184"/>
      <c r="I34" s="191">
        <v>4.9000000000000004</v>
      </c>
      <c r="J34" s="191">
        <v>4.51</v>
      </c>
      <c r="K34" s="191">
        <v>7.21</v>
      </c>
      <c r="L34" s="192">
        <v>5.57</v>
      </c>
      <c r="M34" s="185"/>
      <c r="N34" s="15"/>
      <c r="O34" s="15"/>
      <c r="P34" s="15"/>
    </row>
    <row r="35" spans="1:16" ht="15" customHeight="1" x14ac:dyDescent="0.25">
      <c r="A35" s="193"/>
      <c r="B35" s="110"/>
      <c r="C35" s="110"/>
      <c r="D35" s="110"/>
      <c r="E35" s="110"/>
      <c r="F35" s="110"/>
      <c r="G35" s="110"/>
      <c r="H35" s="110"/>
      <c r="I35" s="110"/>
      <c r="J35" s="110"/>
      <c r="K35" s="110"/>
      <c r="L35" s="110"/>
      <c r="M35" s="110"/>
      <c r="N35" s="15"/>
      <c r="O35" s="15"/>
      <c r="P35" s="15"/>
    </row>
    <row r="36" spans="1:16" ht="17.100000000000001" customHeight="1" x14ac:dyDescent="0.25">
      <c r="A36" s="337" t="s">
        <v>192</v>
      </c>
      <c r="B36" s="336"/>
      <c r="C36" s="336"/>
      <c r="D36" s="336"/>
      <c r="E36" s="336"/>
      <c r="F36" s="336"/>
      <c r="G36" s="336"/>
      <c r="H36" s="336"/>
      <c r="I36" s="338"/>
      <c r="J36" s="338"/>
      <c r="K36" s="336"/>
      <c r="L36" s="336"/>
      <c r="M36" s="68"/>
      <c r="N36" s="15"/>
      <c r="O36" s="15"/>
      <c r="P36" s="68"/>
    </row>
    <row r="37" spans="1:16" ht="17.100000000000001" customHeight="1" x14ac:dyDescent="0.25">
      <c r="A37" s="337" t="s">
        <v>193</v>
      </c>
      <c r="B37" s="336"/>
      <c r="C37" s="336"/>
      <c r="D37" s="336"/>
      <c r="E37" s="336"/>
      <c r="F37" s="336"/>
      <c r="G37" s="336"/>
      <c r="H37" s="336"/>
      <c r="I37" s="338"/>
      <c r="J37" s="338"/>
      <c r="K37" s="336"/>
      <c r="L37" s="336"/>
      <c r="M37" s="68"/>
      <c r="N37" s="68"/>
      <c r="O37" s="68"/>
      <c r="P37" s="68"/>
    </row>
    <row r="38" spans="1:16" ht="17.100000000000001" customHeight="1" x14ac:dyDescent="0.25">
      <c r="A38" s="338"/>
      <c r="B38" s="336"/>
      <c r="C38" s="336"/>
      <c r="D38" s="336"/>
      <c r="E38" s="336"/>
      <c r="F38" s="336"/>
      <c r="G38" s="336"/>
      <c r="H38" s="336"/>
      <c r="I38" s="338"/>
      <c r="J38" s="338"/>
      <c r="K38" s="336"/>
      <c r="L38" s="336"/>
      <c r="M38" s="68"/>
      <c r="N38" s="15"/>
      <c r="O38" s="15"/>
      <c r="P38" s="68"/>
    </row>
  </sheetData>
  <mergeCells count="5">
    <mergeCell ref="A1:K1"/>
    <mergeCell ref="A2:K2"/>
    <mergeCell ref="A36:L36"/>
    <mergeCell ref="A37:L37"/>
    <mergeCell ref="A38:L38"/>
  </mergeCells>
  <pageMargins left="0.7" right="0.7" top="0.75" bottom="0.75" header="0.3" footer="0.3"/>
  <pageSetup orientation="landscape"/>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A7" workbookViewId="0">
      <selection activeCell="A42" sqref="A42:H42"/>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 min="14" max="14" width="19.83203125" customWidth="1"/>
    <col min="15" max="15" width="12.5" customWidth="1"/>
    <col min="16" max="16" width="12.1640625" customWidth="1"/>
  </cols>
  <sheetData>
    <row r="1" spans="1:16" ht="20.100000000000001" customHeight="1" x14ac:dyDescent="0.3">
      <c r="A1" s="348" t="s">
        <v>13</v>
      </c>
      <c r="B1" s="336"/>
      <c r="C1" s="336"/>
      <c r="D1" s="336"/>
      <c r="E1" s="336"/>
      <c r="F1" s="335"/>
      <c r="G1" s="335"/>
      <c r="H1" s="335"/>
      <c r="I1" s="349"/>
      <c r="J1" s="349"/>
      <c r="K1" s="335"/>
      <c r="L1" s="336"/>
      <c r="M1" s="12"/>
      <c r="N1" s="15"/>
      <c r="O1" s="15"/>
      <c r="P1" s="12"/>
    </row>
    <row r="2" spans="1:16" ht="20.100000000000001" customHeight="1" x14ac:dyDescent="0.3">
      <c r="A2" s="348" t="s">
        <v>20</v>
      </c>
      <c r="B2" s="336"/>
      <c r="C2" s="336"/>
      <c r="D2" s="336"/>
      <c r="E2" s="336"/>
      <c r="F2" s="335"/>
      <c r="G2" s="335"/>
      <c r="H2" s="335"/>
      <c r="I2" s="349"/>
      <c r="J2" s="349"/>
      <c r="K2" s="335"/>
      <c r="L2" s="336"/>
      <c r="M2" s="12"/>
      <c r="N2" s="15"/>
      <c r="O2" s="15"/>
      <c r="P2" s="12"/>
    </row>
    <row r="3" spans="1:16" ht="15" customHeight="1" x14ac:dyDescent="0.25">
      <c r="A3" s="68"/>
      <c r="B3" s="15"/>
      <c r="C3" s="15"/>
      <c r="D3" s="15"/>
      <c r="E3" s="15"/>
      <c r="F3" s="15"/>
      <c r="G3" s="15"/>
      <c r="H3" s="15"/>
      <c r="I3" s="15"/>
      <c r="J3" s="15"/>
      <c r="K3" s="15"/>
      <c r="L3" s="15"/>
      <c r="M3" s="15"/>
      <c r="N3" s="15"/>
      <c r="O3" s="15"/>
      <c r="P3" s="15"/>
    </row>
    <row r="4" spans="1:16" ht="18" customHeight="1" x14ac:dyDescent="0.25">
      <c r="A4" s="194"/>
      <c r="B4" s="28"/>
      <c r="C4" s="18" t="s">
        <v>21</v>
      </c>
      <c r="D4" s="20" t="s">
        <v>22</v>
      </c>
      <c r="E4" s="20" t="s">
        <v>23</v>
      </c>
      <c r="F4" s="20" t="s">
        <v>24</v>
      </c>
      <c r="G4" s="20" t="s">
        <v>25</v>
      </c>
      <c r="H4" s="19"/>
      <c r="I4" s="18" t="s">
        <v>21</v>
      </c>
      <c r="J4" s="18" t="s">
        <v>22</v>
      </c>
      <c r="K4" s="18" t="s">
        <v>23</v>
      </c>
      <c r="L4" s="20" t="s">
        <v>25</v>
      </c>
      <c r="M4" s="15"/>
      <c r="N4" s="15"/>
      <c r="O4" s="15"/>
      <c r="P4" s="15"/>
    </row>
    <row r="5" spans="1:16" ht="18" customHeight="1" x14ac:dyDescent="0.25">
      <c r="A5" s="195" t="s">
        <v>178</v>
      </c>
      <c r="B5" s="28"/>
      <c r="C5" s="24" t="s">
        <v>28</v>
      </c>
      <c r="D5" s="26" t="s">
        <v>28</v>
      </c>
      <c r="E5" s="26" t="s">
        <v>28</v>
      </c>
      <c r="F5" s="26" t="s">
        <v>28</v>
      </c>
      <c r="G5" s="26" t="s">
        <v>28</v>
      </c>
      <c r="H5" s="25" t="s">
        <v>27</v>
      </c>
      <c r="I5" s="24" t="s">
        <v>29</v>
      </c>
      <c r="J5" s="24" t="s">
        <v>29</v>
      </c>
      <c r="K5" s="24" t="s">
        <v>29</v>
      </c>
      <c r="L5" s="26" t="s">
        <v>29</v>
      </c>
      <c r="M5" s="15"/>
      <c r="N5" s="15"/>
      <c r="O5" s="15"/>
      <c r="P5" s="15"/>
    </row>
    <row r="6" spans="1:16" ht="15" customHeight="1" x14ac:dyDescent="0.25">
      <c r="A6" s="194"/>
      <c r="B6" s="28"/>
      <c r="C6" s="196"/>
      <c r="D6" s="84"/>
      <c r="E6" s="84"/>
      <c r="F6" s="84"/>
      <c r="G6" s="84"/>
      <c r="H6" s="15"/>
      <c r="I6" s="27"/>
      <c r="J6" s="27"/>
      <c r="K6" s="27"/>
      <c r="L6" s="30"/>
      <c r="M6" s="15"/>
      <c r="N6" s="15"/>
      <c r="O6" s="15"/>
      <c r="P6" s="15"/>
    </row>
    <row r="7" spans="1:16" ht="18" customHeight="1" x14ac:dyDescent="0.25">
      <c r="A7" s="31" t="s">
        <v>179</v>
      </c>
      <c r="B7" s="28"/>
      <c r="C7" s="34">
        <v>203000000</v>
      </c>
      <c r="D7" s="36">
        <v>220000000</v>
      </c>
      <c r="E7" s="36">
        <v>364000000</v>
      </c>
      <c r="F7" s="34">
        <v>367000000</v>
      </c>
      <c r="G7" s="36">
        <v>1154000000</v>
      </c>
      <c r="H7" s="35"/>
      <c r="I7" s="34">
        <v>412000000</v>
      </c>
      <c r="J7" s="34">
        <v>226000000</v>
      </c>
      <c r="K7" s="34">
        <v>191000000</v>
      </c>
      <c r="L7" s="36">
        <f>SUM(I7:K7)</f>
        <v>829000000</v>
      </c>
      <c r="M7" s="15"/>
      <c r="N7" s="15"/>
      <c r="O7" s="15"/>
      <c r="P7" s="15"/>
    </row>
    <row r="8" spans="1:16" ht="15" customHeight="1" x14ac:dyDescent="0.25">
      <c r="A8" s="197"/>
      <c r="B8" s="28"/>
      <c r="C8" s="155"/>
      <c r="D8" s="159"/>
      <c r="E8" s="159"/>
      <c r="F8" s="171"/>
      <c r="G8" s="159"/>
      <c r="H8" s="198"/>
      <c r="I8" s="155"/>
      <c r="J8" s="199"/>
      <c r="K8" s="199"/>
      <c r="L8" s="200"/>
      <c r="M8" s="15"/>
      <c r="N8" s="15"/>
      <c r="O8" s="15"/>
      <c r="P8" s="15"/>
    </row>
    <row r="9" spans="1:16" ht="15" customHeight="1" x14ac:dyDescent="0.25">
      <c r="A9" s="31" t="s">
        <v>180</v>
      </c>
      <c r="B9" s="28"/>
      <c r="C9" s="141"/>
      <c r="D9" s="63"/>
      <c r="E9" s="63"/>
      <c r="F9" s="48"/>
      <c r="G9" s="63"/>
      <c r="H9" s="49"/>
      <c r="I9" s="141"/>
      <c r="J9" s="164"/>
      <c r="K9" s="164"/>
      <c r="L9" s="201"/>
      <c r="M9" s="15"/>
      <c r="N9" s="15"/>
      <c r="O9" s="15"/>
      <c r="P9" s="15"/>
    </row>
    <row r="10" spans="1:16" ht="18" customHeight="1" x14ac:dyDescent="0.25">
      <c r="A10" s="31" t="s">
        <v>181</v>
      </c>
      <c r="B10" s="28"/>
      <c r="C10" s="38">
        <v>44000000</v>
      </c>
      <c r="D10" s="38">
        <v>60000000</v>
      </c>
      <c r="E10" s="38">
        <v>76000000</v>
      </c>
      <c r="F10" s="38">
        <v>59000000</v>
      </c>
      <c r="G10" s="38">
        <f>SUM(C10:F10)</f>
        <v>239000000</v>
      </c>
      <c r="H10" s="39"/>
      <c r="I10" s="38">
        <v>67000000</v>
      </c>
      <c r="J10" s="38">
        <v>52000000</v>
      </c>
      <c r="K10" s="38">
        <v>43000000</v>
      </c>
      <c r="L10" s="38">
        <f>SUM(I10:K10)</f>
        <v>162000000</v>
      </c>
      <c r="M10" s="15"/>
      <c r="N10" s="15"/>
      <c r="O10" s="15"/>
      <c r="P10" s="15"/>
    </row>
    <row r="11" spans="1:16" ht="18" customHeight="1" x14ac:dyDescent="0.25">
      <c r="A11" s="31" t="s">
        <v>41</v>
      </c>
      <c r="B11" s="28"/>
      <c r="C11" s="38">
        <v>15000000</v>
      </c>
      <c r="D11" s="38">
        <v>13000000</v>
      </c>
      <c r="E11" s="38">
        <v>31000000</v>
      </c>
      <c r="F11" s="38">
        <v>18000000</v>
      </c>
      <c r="G11" s="38">
        <f>SUM(C11:F11)</f>
        <v>77000000</v>
      </c>
      <c r="H11" s="39"/>
      <c r="I11" s="38">
        <v>19000000</v>
      </c>
      <c r="J11" s="38">
        <v>10000000</v>
      </c>
      <c r="K11" s="38">
        <v>16000000</v>
      </c>
      <c r="L11" s="38">
        <f>SUM(I11:K11)</f>
        <v>45000000</v>
      </c>
      <c r="M11" s="15"/>
      <c r="N11" s="15"/>
      <c r="O11" s="15"/>
      <c r="P11" s="15"/>
    </row>
    <row r="12" spans="1:16" ht="18" customHeight="1" x14ac:dyDescent="0.25">
      <c r="A12" s="31" t="s">
        <v>42</v>
      </c>
      <c r="B12" s="28"/>
      <c r="C12" s="38">
        <v>2000000</v>
      </c>
      <c r="D12" s="38">
        <v>0</v>
      </c>
      <c r="E12" s="38">
        <v>3000000</v>
      </c>
      <c r="F12" s="38">
        <v>0</v>
      </c>
      <c r="G12" s="38">
        <f>SUM(C12:F12)</f>
        <v>5000000</v>
      </c>
      <c r="H12" s="39"/>
      <c r="I12" s="38">
        <v>1000000</v>
      </c>
      <c r="J12" s="38">
        <v>1000000</v>
      </c>
      <c r="K12" s="38">
        <v>1000000</v>
      </c>
      <c r="L12" s="38">
        <f>SUM(I12:K12)</f>
        <v>3000000</v>
      </c>
      <c r="M12" s="15"/>
      <c r="N12" s="15"/>
      <c r="O12" s="15"/>
      <c r="P12" s="15"/>
    </row>
    <row r="13" spans="1:16" ht="18" customHeight="1" x14ac:dyDescent="0.25">
      <c r="A13" s="202" t="s">
        <v>182</v>
      </c>
      <c r="B13" s="28"/>
      <c r="C13" s="38">
        <v>75000000</v>
      </c>
      <c r="D13" s="40">
        <v>89000000</v>
      </c>
      <c r="E13" s="40">
        <v>102000000</v>
      </c>
      <c r="F13" s="38">
        <v>62000000</v>
      </c>
      <c r="G13" s="40">
        <v>328000000</v>
      </c>
      <c r="H13" s="39"/>
      <c r="I13" s="38">
        <v>54000000</v>
      </c>
      <c r="J13" s="38">
        <v>50000000</v>
      </c>
      <c r="K13" s="38">
        <v>49000000</v>
      </c>
      <c r="L13" s="40">
        <f>SUM(I13:K13)</f>
        <v>153000000</v>
      </c>
      <c r="M13" s="15"/>
      <c r="N13" s="15"/>
      <c r="O13" s="15"/>
      <c r="P13" s="15"/>
    </row>
    <row r="14" spans="1:16" ht="15" customHeight="1" x14ac:dyDescent="0.25">
      <c r="A14" s="31" t="s">
        <v>183</v>
      </c>
      <c r="B14" s="28"/>
      <c r="C14" s="38">
        <v>6000000</v>
      </c>
      <c r="D14" s="38">
        <v>9000000</v>
      </c>
      <c r="E14" s="38">
        <v>6000000</v>
      </c>
      <c r="F14" s="38">
        <v>8000000</v>
      </c>
      <c r="G14" s="38">
        <f>SUM(C14:F14)</f>
        <v>29000000</v>
      </c>
      <c r="H14" s="49"/>
      <c r="I14" s="38">
        <v>9000000</v>
      </c>
      <c r="J14" s="38">
        <v>9000000</v>
      </c>
      <c r="K14" s="38">
        <v>7000000</v>
      </c>
      <c r="L14" s="38">
        <f>SUM(I14:K14)</f>
        <v>25000000</v>
      </c>
      <c r="M14" s="15"/>
      <c r="N14" s="15"/>
      <c r="O14" s="15"/>
      <c r="P14" s="15"/>
    </row>
    <row r="15" spans="1:16" ht="15" customHeight="1" x14ac:dyDescent="0.25">
      <c r="A15" s="197"/>
      <c r="B15" s="28"/>
      <c r="C15" s="141"/>
      <c r="D15" s="63"/>
      <c r="E15" s="63"/>
      <c r="F15" s="48"/>
      <c r="G15" s="63"/>
      <c r="H15" s="49"/>
      <c r="I15" s="141"/>
      <c r="J15" s="164"/>
      <c r="K15" s="164"/>
      <c r="L15" s="201"/>
      <c r="M15" s="15"/>
      <c r="N15" s="15"/>
      <c r="O15" s="15"/>
      <c r="P15" s="15"/>
    </row>
    <row r="16" spans="1:16" ht="15" customHeight="1" x14ac:dyDescent="0.25">
      <c r="A16" s="56" t="s">
        <v>184</v>
      </c>
      <c r="B16" s="15"/>
      <c r="C16" s="38">
        <v>143000000</v>
      </c>
      <c r="D16" s="38">
        <v>105000000</v>
      </c>
      <c r="E16" s="38">
        <v>210000000</v>
      </c>
      <c r="F16" s="38">
        <v>288000000</v>
      </c>
      <c r="G16" s="38">
        <f>SUM(C16:F16)</f>
        <v>746000000</v>
      </c>
      <c r="H16" s="39"/>
      <c r="I16" s="38">
        <v>302000000</v>
      </c>
      <c r="J16" s="38">
        <v>168000000</v>
      </c>
      <c r="K16" s="38">
        <v>146000000</v>
      </c>
      <c r="L16" s="38">
        <f>SUM(I16:K16)</f>
        <v>616000000</v>
      </c>
      <c r="P16" s="15"/>
    </row>
    <row r="17" spans="1:16" ht="15" customHeight="1" x14ac:dyDescent="0.25">
      <c r="A17" s="56" t="s">
        <v>185</v>
      </c>
      <c r="B17" s="15"/>
      <c r="C17" s="41">
        <v>50000000</v>
      </c>
      <c r="D17" s="41">
        <v>46000000</v>
      </c>
      <c r="E17" s="41">
        <v>106000000</v>
      </c>
      <c r="F17" s="41">
        <v>170000000</v>
      </c>
      <c r="G17" s="41">
        <f>SUM(C17:F17)</f>
        <v>372000000</v>
      </c>
      <c r="H17" s="39"/>
      <c r="I17" s="41">
        <v>170000000</v>
      </c>
      <c r="J17" s="41">
        <v>26000000</v>
      </c>
      <c r="K17" s="41">
        <v>30000000</v>
      </c>
      <c r="L17" s="38">
        <f>SUM(I17:K17)</f>
        <v>226000000</v>
      </c>
      <c r="P17" s="15"/>
    </row>
    <row r="18" spans="1:16" ht="15" customHeight="1" x14ac:dyDescent="0.25">
      <c r="A18" s="31" t="s">
        <v>194</v>
      </c>
      <c r="B18" s="15"/>
      <c r="C18" s="55">
        <f>C16-C17</f>
        <v>93000000</v>
      </c>
      <c r="D18" s="55">
        <f>D16-D17</f>
        <v>59000000</v>
      </c>
      <c r="E18" s="55">
        <f>E16-E17</f>
        <v>104000000</v>
      </c>
      <c r="F18" s="55">
        <f>F16-F17</f>
        <v>118000000</v>
      </c>
      <c r="G18" s="55">
        <f>G16-G17</f>
        <v>374000000</v>
      </c>
      <c r="H18" s="39"/>
      <c r="I18" s="55">
        <f>I16-I17</f>
        <v>132000000</v>
      </c>
      <c r="J18" s="55">
        <f>J16-J17</f>
        <v>142000000</v>
      </c>
      <c r="K18" s="55">
        <f>K16-K17</f>
        <v>116000000</v>
      </c>
      <c r="L18" s="55">
        <f>L16-L17</f>
        <v>390000000</v>
      </c>
      <c r="P18" s="15"/>
    </row>
    <row r="19" spans="1:16" ht="15" customHeight="1" x14ac:dyDescent="0.25">
      <c r="A19" s="175" t="s">
        <v>187</v>
      </c>
      <c r="B19" s="15"/>
      <c r="C19" s="203">
        <f>C17/C16</f>
        <v>0.34965034965034963</v>
      </c>
      <c r="D19" s="203">
        <f>D17/D16</f>
        <v>0.43809523809523809</v>
      </c>
      <c r="E19" s="203">
        <f>E17/E16</f>
        <v>0.50476190476190474</v>
      </c>
      <c r="F19" s="203">
        <f>F17/F16</f>
        <v>0.59027777777777779</v>
      </c>
      <c r="G19" s="203">
        <f>G17/G16</f>
        <v>0.49865951742627346</v>
      </c>
      <c r="H19" s="204"/>
      <c r="I19" s="203">
        <f>I17/I16</f>
        <v>0.5629139072847682</v>
      </c>
      <c r="J19" s="203">
        <f>J17/J16</f>
        <v>0.15476190476190477</v>
      </c>
      <c r="K19" s="203">
        <f>K17/K16</f>
        <v>0.20547945205479451</v>
      </c>
      <c r="L19" s="203">
        <f>L17/L16</f>
        <v>0.36688311688311687</v>
      </c>
      <c r="P19" s="15"/>
    </row>
    <row r="20" spans="1:16" ht="15" customHeight="1" x14ac:dyDescent="0.25">
      <c r="A20" s="147"/>
      <c r="B20" s="28"/>
      <c r="C20" s="141"/>
      <c r="D20" s="141"/>
      <c r="E20" s="141"/>
      <c r="F20" s="141"/>
      <c r="G20" s="141"/>
      <c r="H20" s="39"/>
      <c r="I20" s="141"/>
      <c r="J20" s="141"/>
      <c r="K20" s="141"/>
      <c r="L20" s="141"/>
      <c r="M20" s="15"/>
      <c r="N20" s="15"/>
      <c r="O20" s="15"/>
      <c r="P20" s="15"/>
    </row>
    <row r="21" spans="1:16" ht="18" customHeight="1" x14ac:dyDescent="0.25">
      <c r="A21" s="31" t="s">
        <v>195</v>
      </c>
      <c r="B21" s="68"/>
      <c r="C21" s="38">
        <v>9000000</v>
      </c>
      <c r="D21" s="38">
        <v>14000000</v>
      </c>
      <c r="E21" s="38">
        <v>4000000</v>
      </c>
      <c r="F21" s="38">
        <v>15000000</v>
      </c>
      <c r="G21" s="38">
        <v>42000000</v>
      </c>
      <c r="H21" s="39"/>
      <c r="I21" s="38">
        <v>6000000</v>
      </c>
      <c r="J21" s="38">
        <v>16000000</v>
      </c>
      <c r="K21" s="38">
        <v>6000000</v>
      </c>
      <c r="L21" s="38">
        <f>SUM(I21:K21)</f>
        <v>28000000</v>
      </c>
      <c r="M21" s="68"/>
      <c r="N21" s="15"/>
      <c r="O21" s="15"/>
      <c r="P21" s="68"/>
    </row>
    <row r="22" spans="1:16" ht="18" customHeight="1" x14ac:dyDescent="0.25">
      <c r="A22" s="147"/>
      <c r="B22" s="68"/>
      <c r="C22" s="141"/>
      <c r="D22" s="141"/>
      <c r="E22" s="141"/>
      <c r="F22" s="141"/>
      <c r="G22" s="141"/>
      <c r="H22" s="39"/>
      <c r="I22" s="141"/>
      <c r="J22" s="141"/>
      <c r="K22" s="141"/>
      <c r="L22" s="141"/>
      <c r="M22" s="68"/>
      <c r="N22" s="15"/>
      <c r="O22" s="15"/>
      <c r="P22" s="68"/>
    </row>
    <row r="23" spans="1:16" ht="18" customHeight="1" x14ac:dyDescent="0.25">
      <c r="A23" s="127" t="s">
        <v>189</v>
      </c>
      <c r="B23" s="68"/>
      <c r="C23" s="41">
        <v>126000000</v>
      </c>
      <c r="D23" s="42">
        <v>135000000</v>
      </c>
      <c r="E23" s="42">
        <v>165000000</v>
      </c>
      <c r="F23" s="41">
        <v>153000000</v>
      </c>
      <c r="G23" s="42">
        <v>145000000</v>
      </c>
      <c r="H23" s="39"/>
      <c r="I23" s="41">
        <v>147000000</v>
      </c>
      <c r="J23" s="41">
        <v>121000000</v>
      </c>
      <c r="K23" s="41">
        <v>112000000</v>
      </c>
      <c r="L23" s="42">
        <v>126000000</v>
      </c>
      <c r="M23" s="68"/>
      <c r="N23" s="15"/>
      <c r="O23" s="15"/>
      <c r="P23" s="68"/>
    </row>
    <row r="24" spans="1:16" ht="15" customHeight="1" x14ac:dyDescent="0.25">
      <c r="A24" s="205"/>
      <c r="B24" s="15"/>
      <c r="C24" s="144"/>
      <c r="D24" s="144"/>
      <c r="E24" s="144"/>
      <c r="F24" s="144"/>
      <c r="G24" s="144"/>
      <c r="H24" s="144"/>
      <c r="I24" s="206"/>
      <c r="J24" s="206"/>
      <c r="K24" s="206"/>
      <c r="L24" s="207"/>
      <c r="M24" s="15"/>
      <c r="N24" s="15"/>
      <c r="O24" s="15"/>
      <c r="P24" s="15"/>
    </row>
    <row r="25" spans="1:16" ht="30.95" customHeight="1" x14ac:dyDescent="0.25">
      <c r="A25" s="208" t="s">
        <v>196</v>
      </c>
      <c r="B25" s="28"/>
      <c r="C25" s="16"/>
      <c r="D25" s="84"/>
      <c r="E25" s="84"/>
      <c r="F25" s="84"/>
      <c r="G25" s="84"/>
      <c r="H25" s="15"/>
      <c r="I25" s="209"/>
      <c r="J25" s="209"/>
      <c r="K25" s="209"/>
      <c r="L25" s="181"/>
      <c r="M25" s="15"/>
      <c r="N25" s="15"/>
      <c r="O25" s="15"/>
      <c r="P25" s="15"/>
    </row>
    <row r="26" spans="1:16" ht="18" customHeight="1" x14ac:dyDescent="0.25">
      <c r="A26" s="210" t="s">
        <v>197</v>
      </c>
      <c r="B26" s="28"/>
      <c r="C26" s="182">
        <v>3.91</v>
      </c>
      <c r="D26" s="211">
        <v>4.8600000000000003</v>
      </c>
      <c r="E26" s="211">
        <v>4.9800000000000004</v>
      </c>
      <c r="F26" s="211">
        <v>4.18</v>
      </c>
      <c r="G26" s="211">
        <v>4.51</v>
      </c>
      <c r="H26" s="174"/>
      <c r="I26" s="212">
        <v>5.07</v>
      </c>
      <c r="J26" s="212">
        <v>4.71</v>
      </c>
      <c r="K26" s="212">
        <v>4.22</v>
      </c>
      <c r="L26" s="212">
        <v>4.7</v>
      </c>
      <c r="M26" s="15"/>
      <c r="N26" s="15"/>
      <c r="O26" s="15"/>
      <c r="P26" s="15"/>
    </row>
    <row r="27" spans="1:16" ht="18" customHeight="1" x14ac:dyDescent="0.25">
      <c r="A27" s="43" t="s">
        <v>41</v>
      </c>
      <c r="B27" s="28"/>
      <c r="C27" s="186">
        <v>1.3</v>
      </c>
      <c r="D27" s="187">
        <v>1.05</v>
      </c>
      <c r="E27" s="187">
        <v>2.0699999999999998</v>
      </c>
      <c r="F27" s="187">
        <v>1.32</v>
      </c>
      <c r="G27" s="187">
        <v>1.47</v>
      </c>
      <c r="H27" s="185"/>
      <c r="I27" s="186">
        <v>1.45</v>
      </c>
      <c r="J27" s="186">
        <v>0.87</v>
      </c>
      <c r="K27" s="186">
        <v>1.51</v>
      </c>
      <c r="L27" s="186">
        <v>1.28</v>
      </c>
      <c r="M27" s="15"/>
      <c r="N27" s="15"/>
      <c r="O27" s="15"/>
      <c r="P27" s="15"/>
    </row>
    <row r="28" spans="1:16" ht="18" customHeight="1" x14ac:dyDescent="0.25">
      <c r="A28" s="210" t="s">
        <v>42</v>
      </c>
      <c r="B28" s="28"/>
      <c r="C28" s="186">
        <v>0.12</v>
      </c>
      <c r="D28" s="187">
        <v>0.02</v>
      </c>
      <c r="E28" s="187">
        <v>0.22</v>
      </c>
      <c r="F28" s="213">
        <v>0</v>
      </c>
      <c r="G28" s="187">
        <v>0.09</v>
      </c>
      <c r="H28" s="185"/>
      <c r="I28" s="186">
        <v>0.09</v>
      </c>
      <c r="J28" s="186">
        <v>0.08</v>
      </c>
      <c r="K28" s="186">
        <v>0.09</v>
      </c>
      <c r="L28" s="186">
        <v>0.09</v>
      </c>
      <c r="M28" s="15"/>
      <c r="N28" s="15"/>
      <c r="O28" s="15"/>
      <c r="P28" s="15"/>
    </row>
    <row r="29" spans="1:16" ht="18" customHeight="1" x14ac:dyDescent="0.25">
      <c r="A29" s="210" t="s">
        <v>182</v>
      </c>
      <c r="B29" s="28"/>
      <c r="C29" s="186">
        <v>6.61</v>
      </c>
      <c r="D29" s="187">
        <v>7.23</v>
      </c>
      <c r="E29" s="187">
        <v>6.68</v>
      </c>
      <c r="F29" s="187">
        <v>4.4000000000000004</v>
      </c>
      <c r="G29" s="187">
        <v>6.19</v>
      </c>
      <c r="H29" s="185"/>
      <c r="I29" s="186">
        <v>4.13</v>
      </c>
      <c r="J29" s="186">
        <v>4.53</v>
      </c>
      <c r="K29" s="186">
        <v>4.71</v>
      </c>
      <c r="L29" s="186">
        <v>4.43</v>
      </c>
      <c r="M29" s="15"/>
      <c r="N29" s="15"/>
      <c r="O29" s="15"/>
      <c r="P29" s="15"/>
    </row>
    <row r="30" spans="1:16" ht="18" customHeight="1" x14ac:dyDescent="0.25">
      <c r="A30" s="214" t="s">
        <v>198</v>
      </c>
      <c r="B30" s="28"/>
      <c r="C30" s="186">
        <v>0.59</v>
      </c>
      <c r="D30" s="187">
        <v>0.71</v>
      </c>
      <c r="E30" s="187">
        <v>0.38</v>
      </c>
      <c r="F30" s="187">
        <v>0.57999999999999996</v>
      </c>
      <c r="G30" s="187">
        <v>0.55000000000000004</v>
      </c>
      <c r="H30" s="185"/>
      <c r="I30" s="186">
        <v>0.67</v>
      </c>
      <c r="J30" s="186">
        <v>0.81</v>
      </c>
      <c r="K30" s="186">
        <v>0.7</v>
      </c>
      <c r="L30" s="186">
        <v>0.72</v>
      </c>
      <c r="M30" s="15"/>
      <c r="N30" s="15"/>
      <c r="O30" s="15"/>
      <c r="P30" s="15"/>
    </row>
    <row r="31" spans="1:16" ht="15" customHeight="1" x14ac:dyDescent="0.25">
      <c r="A31" s="68"/>
      <c r="B31" s="15"/>
      <c r="C31" s="15"/>
      <c r="D31" s="15"/>
      <c r="E31" s="15"/>
      <c r="F31" s="15"/>
      <c r="G31" s="15"/>
      <c r="H31" s="15"/>
      <c r="I31" s="68"/>
      <c r="J31" s="130"/>
      <c r="K31" s="130"/>
      <c r="L31" s="180"/>
      <c r="M31" s="15"/>
      <c r="N31" s="15"/>
      <c r="O31" s="15"/>
      <c r="P31" s="15"/>
    </row>
    <row r="32" spans="1:16" ht="18" customHeight="1" x14ac:dyDescent="0.25">
      <c r="A32" s="215" t="s">
        <v>199</v>
      </c>
      <c r="B32" s="28"/>
      <c r="C32" s="191">
        <v>8.1199999999999992</v>
      </c>
      <c r="D32" s="192">
        <v>4.8899999999999997</v>
      </c>
      <c r="E32" s="192">
        <v>6.79</v>
      </c>
      <c r="F32" s="192">
        <v>8.39</v>
      </c>
      <c r="G32" s="192">
        <v>7.06</v>
      </c>
      <c r="H32" s="184"/>
      <c r="I32" s="216">
        <v>10</v>
      </c>
      <c r="J32" s="191">
        <v>13.07</v>
      </c>
      <c r="K32" s="191">
        <v>11.21</v>
      </c>
      <c r="L32" s="191">
        <v>11.34</v>
      </c>
      <c r="M32" s="15"/>
      <c r="N32" s="15"/>
      <c r="O32" s="15"/>
      <c r="P32" s="15"/>
    </row>
    <row r="33" spans="1:16" ht="15" customHeight="1" x14ac:dyDescent="0.25">
      <c r="A33" s="193"/>
      <c r="B33" s="110"/>
      <c r="C33" s="110"/>
      <c r="D33" s="110"/>
      <c r="E33" s="110"/>
      <c r="F33" s="110"/>
      <c r="G33" s="110"/>
      <c r="H33" s="110"/>
      <c r="I33" s="180"/>
      <c r="J33" s="180"/>
      <c r="K33" s="180"/>
      <c r="L33" s="217"/>
      <c r="M33" s="15"/>
      <c r="N33" s="15"/>
      <c r="O33" s="15"/>
      <c r="P33" s="15"/>
    </row>
    <row r="34" spans="1:16" ht="15" customHeight="1" x14ac:dyDescent="0.25">
      <c r="A34" s="81" t="s">
        <v>200</v>
      </c>
      <c r="B34" s="68"/>
      <c r="C34" s="218"/>
      <c r="D34" s="219"/>
      <c r="E34" s="196"/>
      <c r="F34" s="219"/>
      <c r="G34" s="196"/>
      <c r="H34" s="68"/>
      <c r="I34" s="83"/>
      <c r="J34" s="83"/>
      <c r="K34" s="83"/>
      <c r="L34" s="220"/>
      <c r="M34" s="68"/>
      <c r="N34" s="15"/>
      <c r="O34" s="15"/>
      <c r="P34" s="68"/>
    </row>
    <row r="35" spans="1:16" ht="18" customHeight="1" x14ac:dyDescent="0.25">
      <c r="A35" s="56" t="s">
        <v>201</v>
      </c>
      <c r="B35" s="15"/>
      <c r="C35" s="316">
        <v>69000000</v>
      </c>
      <c r="D35" s="88">
        <v>51000000</v>
      </c>
      <c r="E35" s="316">
        <v>63000000</v>
      </c>
      <c r="F35" s="88">
        <v>73000000</v>
      </c>
      <c r="G35" s="88">
        <v>256000000</v>
      </c>
      <c r="H35" s="320"/>
      <c r="I35" s="88">
        <v>37000000</v>
      </c>
      <c r="J35" s="88">
        <v>60000000</v>
      </c>
      <c r="K35" s="88">
        <v>64000000</v>
      </c>
      <c r="L35" s="88">
        <v>161000000</v>
      </c>
      <c r="M35" s="68"/>
      <c r="N35" s="15"/>
      <c r="O35" s="15"/>
      <c r="P35" s="68"/>
    </row>
    <row r="36" spans="1:16" ht="18" customHeight="1" x14ac:dyDescent="0.25">
      <c r="A36" s="56" t="s">
        <v>202</v>
      </c>
      <c r="B36" s="15"/>
      <c r="C36" s="136">
        <v>18000000</v>
      </c>
      <c r="D36" s="276">
        <v>7000000</v>
      </c>
      <c r="E36" s="303">
        <v>22000000</v>
      </c>
      <c r="F36" s="222">
        <v>23000000</v>
      </c>
      <c r="G36" s="222">
        <v>70000000</v>
      </c>
      <c r="H36" s="15"/>
      <c r="I36" s="136">
        <v>20000000</v>
      </c>
      <c r="J36" s="136">
        <v>44000000</v>
      </c>
      <c r="K36" s="136">
        <v>38000000</v>
      </c>
      <c r="L36" s="136">
        <f>SUM(I36:K36)</f>
        <v>102000000</v>
      </c>
      <c r="M36" s="68"/>
      <c r="N36" s="15"/>
      <c r="O36" s="15"/>
      <c r="P36" s="68"/>
    </row>
    <row r="37" spans="1:16" ht="18" customHeight="1" x14ac:dyDescent="0.25">
      <c r="A37" s="32" t="s">
        <v>203</v>
      </c>
      <c r="B37" s="15"/>
      <c r="C37" s="88">
        <f>SUM(C35:C36)</f>
        <v>87000000</v>
      </c>
      <c r="D37" s="221">
        <f>SUM(D35:D36)</f>
        <v>58000000</v>
      </c>
      <c r="E37" s="221">
        <f>SUM(E35:E36)</f>
        <v>85000000</v>
      </c>
      <c r="F37" s="221">
        <f>SUM(F35:F36)</f>
        <v>96000000</v>
      </c>
      <c r="G37" s="221">
        <f>SUM(G35:G36)</f>
        <v>326000000</v>
      </c>
      <c r="H37" s="15"/>
      <c r="I37" s="88">
        <f>SUM(I35:I36)</f>
        <v>57000000</v>
      </c>
      <c r="J37" s="88">
        <f>SUM(J35:J36)</f>
        <v>104000000</v>
      </c>
      <c r="K37" s="88">
        <f>SUM(K35:K36)</f>
        <v>102000000</v>
      </c>
      <c r="L37" s="88">
        <f>SUM(L35:L36)</f>
        <v>263000000</v>
      </c>
      <c r="M37" s="68"/>
      <c r="N37" s="15"/>
      <c r="O37" s="15"/>
      <c r="P37" s="68"/>
    </row>
    <row r="38" spans="1:16" ht="18" customHeight="1" x14ac:dyDescent="0.25">
      <c r="A38" s="224"/>
      <c r="B38" s="68"/>
      <c r="C38" s="225"/>
      <c r="D38" s="226"/>
      <c r="E38" s="226"/>
      <c r="F38" s="227"/>
      <c r="G38" s="228"/>
      <c r="H38" s="68"/>
      <c r="I38" s="225"/>
      <c r="J38" s="225"/>
      <c r="K38" s="225"/>
      <c r="L38" s="226"/>
      <c r="M38" s="68"/>
      <c r="N38" s="15"/>
      <c r="O38" s="15"/>
      <c r="P38" s="68"/>
    </row>
    <row r="39" spans="1:16" ht="18" customHeight="1" x14ac:dyDescent="0.25">
      <c r="A39" s="319" t="s">
        <v>297</v>
      </c>
      <c r="B39" s="68"/>
      <c r="C39" s="128">
        <v>161000000</v>
      </c>
      <c r="D39" s="129">
        <v>134000000</v>
      </c>
      <c r="E39" s="129">
        <v>183000000</v>
      </c>
      <c r="F39" s="167">
        <v>186000000</v>
      </c>
      <c r="G39" s="229">
        <f>SUM(C39:F39)</f>
        <v>664000000</v>
      </c>
      <c r="H39" s="68"/>
      <c r="I39" s="128">
        <v>124000000</v>
      </c>
      <c r="J39" s="128">
        <v>192000000</v>
      </c>
      <c r="K39" s="128">
        <v>190000000</v>
      </c>
      <c r="L39" s="129">
        <f>SUM(I39:K39)</f>
        <v>506000000</v>
      </c>
      <c r="M39" s="68"/>
      <c r="N39" s="15"/>
      <c r="O39" s="15"/>
      <c r="P39" s="68"/>
    </row>
    <row r="40" spans="1:16" ht="15" customHeight="1" x14ac:dyDescent="0.25">
      <c r="A40" s="350"/>
      <c r="B40" s="330"/>
      <c r="C40" s="351"/>
      <c r="D40" s="351"/>
      <c r="E40" s="351"/>
      <c r="F40" s="351"/>
      <c r="G40" s="351"/>
      <c r="H40" s="330"/>
      <c r="I40" s="350"/>
      <c r="J40" s="350"/>
      <c r="K40" s="330"/>
      <c r="L40" s="15"/>
      <c r="M40" s="15"/>
      <c r="N40" s="15"/>
      <c r="O40" s="15"/>
      <c r="P40" s="15"/>
    </row>
    <row r="41" spans="1:16" ht="18" customHeight="1" x14ac:dyDescent="0.25">
      <c r="A41" s="344" t="s">
        <v>204</v>
      </c>
      <c r="B41" s="330"/>
      <c r="C41" s="330"/>
      <c r="D41" s="330"/>
      <c r="E41" s="330"/>
      <c r="F41" s="330"/>
      <c r="G41" s="330"/>
      <c r="H41" s="330"/>
      <c r="I41" s="68"/>
      <c r="J41" s="68"/>
      <c r="K41" s="68"/>
      <c r="L41" s="68"/>
      <c r="M41" s="68"/>
      <c r="N41" s="68"/>
      <c r="O41" s="68"/>
      <c r="P41" s="68"/>
    </row>
    <row r="42" spans="1:16" ht="18" customHeight="1" x14ac:dyDescent="0.25">
      <c r="A42" s="344" t="s">
        <v>193</v>
      </c>
      <c r="B42" s="330"/>
      <c r="C42" s="330"/>
      <c r="D42" s="330"/>
      <c r="E42" s="330"/>
      <c r="F42" s="330"/>
      <c r="G42" s="330"/>
      <c r="H42" s="330"/>
      <c r="I42" s="68"/>
      <c r="J42" s="68"/>
      <c r="K42" s="68"/>
      <c r="L42" s="68"/>
      <c r="M42" s="68"/>
      <c r="N42" s="68"/>
      <c r="O42" s="68"/>
      <c r="P42" s="68"/>
    </row>
    <row r="43" spans="1:16" ht="18" customHeight="1" x14ac:dyDescent="0.25">
      <c r="A43" s="344" t="s">
        <v>205</v>
      </c>
      <c r="B43" s="339"/>
      <c r="C43" s="339"/>
      <c r="D43" s="339"/>
      <c r="E43" s="339"/>
      <c r="F43" s="339"/>
      <c r="G43" s="339"/>
      <c r="H43" s="339"/>
      <c r="I43" s="68"/>
      <c r="J43" s="68"/>
      <c r="K43" s="68"/>
      <c r="L43" s="68"/>
      <c r="M43" s="68"/>
      <c r="N43" s="68"/>
      <c r="O43" s="68"/>
      <c r="P43" s="68"/>
    </row>
    <row r="44" spans="1:16" ht="18" customHeight="1" x14ac:dyDescent="0.25">
      <c r="A44" s="344" t="s">
        <v>206</v>
      </c>
      <c r="B44" s="339"/>
      <c r="C44" s="339"/>
      <c r="D44" s="339"/>
      <c r="E44" s="339"/>
      <c r="F44" s="339"/>
      <c r="G44" s="339"/>
      <c r="H44" s="339"/>
      <c r="I44" s="68"/>
      <c r="J44" s="68"/>
      <c r="K44" s="68"/>
      <c r="L44" s="68"/>
      <c r="M44" s="68"/>
      <c r="N44" s="68"/>
      <c r="O44" s="68"/>
      <c r="P44" s="68"/>
    </row>
  </sheetData>
  <mergeCells count="7">
    <mergeCell ref="A43:H43"/>
    <mergeCell ref="A44:H44"/>
    <mergeCell ref="A1:L1"/>
    <mergeCell ref="A2:L2"/>
    <mergeCell ref="A40:K40"/>
    <mergeCell ref="A41:H41"/>
    <mergeCell ref="A42:H42"/>
  </mergeCells>
  <pageMargins left="0.7" right="0.7" top="0.75" bottom="0.75" header="0.3" footer="0.3"/>
  <pageSetup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A51" sqref="A51:J51"/>
    </sheetView>
  </sheetViews>
  <sheetFormatPr defaultColWidth="21.5" defaultRowHeight="12.75" x14ac:dyDescent="0.2"/>
  <cols>
    <col min="1" max="1" width="115.5" customWidth="1"/>
    <col min="2" max="2" width="4.33203125" customWidth="1"/>
    <col min="3" max="7" width="19.83203125" customWidth="1"/>
    <col min="8" max="8" width="5.33203125" customWidth="1"/>
    <col min="9" max="12" width="19.83203125" customWidth="1"/>
    <col min="13" max="13" width="12.1640625" customWidth="1"/>
    <col min="14" max="14" width="19.83203125" customWidth="1"/>
    <col min="15" max="15" width="12.5" customWidth="1"/>
    <col min="16" max="19" width="12.1640625" customWidth="1"/>
  </cols>
  <sheetData>
    <row r="1" spans="1:19" ht="20.100000000000001" customHeight="1" x14ac:dyDescent="0.3">
      <c r="A1" s="334" t="s">
        <v>207</v>
      </c>
      <c r="B1" s="330"/>
      <c r="C1" s="330"/>
      <c r="D1" s="330"/>
      <c r="E1" s="330"/>
      <c r="F1" s="335"/>
      <c r="G1" s="335"/>
      <c r="H1" s="335"/>
      <c r="I1" s="335"/>
      <c r="J1" s="335"/>
      <c r="K1" s="335"/>
      <c r="L1" s="343"/>
      <c r="M1" s="335"/>
      <c r="N1" s="335"/>
      <c r="O1" s="330"/>
      <c r="P1" s="343"/>
      <c r="Q1" s="343"/>
      <c r="R1" s="330"/>
      <c r="S1" s="330"/>
    </row>
    <row r="2" spans="1:19" ht="20.100000000000001" customHeight="1" x14ac:dyDescent="0.3">
      <c r="A2" s="334" t="s">
        <v>20</v>
      </c>
      <c r="B2" s="330"/>
      <c r="C2" s="330"/>
      <c r="D2" s="330"/>
      <c r="E2" s="330"/>
      <c r="F2" s="335"/>
      <c r="G2" s="335"/>
      <c r="H2" s="335"/>
      <c r="I2" s="335"/>
      <c r="J2" s="335"/>
      <c r="K2" s="335"/>
      <c r="L2" s="343"/>
      <c r="M2" s="335"/>
      <c r="N2" s="335"/>
      <c r="O2" s="330"/>
      <c r="P2" s="343"/>
      <c r="Q2" s="343"/>
      <c r="R2" s="330"/>
      <c r="S2" s="330"/>
    </row>
    <row r="3" spans="1:19" ht="15" customHeight="1" x14ac:dyDescent="0.25">
      <c r="A3" s="68"/>
      <c r="B3" s="68"/>
      <c r="C3" s="68"/>
      <c r="D3" s="68"/>
      <c r="E3" s="68"/>
      <c r="F3" s="68"/>
      <c r="G3" s="68"/>
      <c r="H3" s="68"/>
      <c r="I3" s="68"/>
      <c r="J3" s="68"/>
      <c r="K3" s="68"/>
      <c r="L3" s="68"/>
      <c r="M3" s="68"/>
      <c r="N3" s="68"/>
      <c r="O3" s="68"/>
      <c r="P3" s="68"/>
      <c r="Q3" s="15"/>
      <c r="R3" s="15"/>
      <c r="S3" s="15"/>
    </row>
    <row r="4" spans="1:19" ht="18" customHeight="1" x14ac:dyDescent="0.25">
      <c r="A4" s="16"/>
      <c r="B4" s="68"/>
      <c r="C4" s="18" t="s">
        <v>21</v>
      </c>
      <c r="D4" s="18" t="s">
        <v>22</v>
      </c>
      <c r="E4" s="18" t="s">
        <v>23</v>
      </c>
      <c r="F4" s="18" t="s">
        <v>24</v>
      </c>
      <c r="G4" s="18" t="s">
        <v>25</v>
      </c>
      <c r="H4" s="19"/>
      <c r="I4" s="18" t="s">
        <v>21</v>
      </c>
      <c r="J4" s="18" t="s">
        <v>22</v>
      </c>
      <c r="K4" s="18" t="s">
        <v>23</v>
      </c>
      <c r="L4" s="20" t="s">
        <v>25</v>
      </c>
      <c r="M4" s="15"/>
      <c r="N4" s="15"/>
      <c r="O4" s="15"/>
      <c r="P4" s="15"/>
      <c r="Q4" s="15"/>
      <c r="R4" s="15"/>
      <c r="S4" s="15"/>
    </row>
    <row r="5" spans="1:19" ht="18" customHeight="1" x14ac:dyDescent="0.25">
      <c r="A5" s="21" t="s">
        <v>161</v>
      </c>
      <c r="B5" s="68"/>
      <c r="C5" s="24" t="s">
        <v>28</v>
      </c>
      <c r="D5" s="24" t="s">
        <v>28</v>
      </c>
      <c r="E5" s="24" t="s">
        <v>28</v>
      </c>
      <c r="F5" s="24" t="s">
        <v>28</v>
      </c>
      <c r="G5" s="24" t="s">
        <v>28</v>
      </c>
      <c r="H5" s="25" t="s">
        <v>27</v>
      </c>
      <c r="I5" s="24" t="s">
        <v>29</v>
      </c>
      <c r="J5" s="24" t="s">
        <v>29</v>
      </c>
      <c r="K5" s="24" t="s">
        <v>29</v>
      </c>
      <c r="L5" s="26" t="s">
        <v>29</v>
      </c>
      <c r="M5" s="15"/>
      <c r="N5" s="15"/>
      <c r="O5" s="15"/>
      <c r="P5" s="15"/>
      <c r="Q5" s="15"/>
      <c r="R5" s="15"/>
      <c r="S5" s="15"/>
    </row>
    <row r="6" spans="1:19" ht="18" customHeight="1" x14ac:dyDescent="0.25">
      <c r="A6" s="132" t="s">
        <v>208</v>
      </c>
      <c r="B6" s="68"/>
      <c r="C6" s="45">
        <v>-50000000</v>
      </c>
      <c r="D6" s="45">
        <v>-153000000</v>
      </c>
      <c r="E6" s="45">
        <v>-599000000</v>
      </c>
      <c r="F6" s="45">
        <v>-28000000</v>
      </c>
      <c r="G6" s="45">
        <f>SUM(C6:F6)</f>
        <v>-830000000</v>
      </c>
      <c r="H6" s="230"/>
      <c r="I6" s="45">
        <v>356000000</v>
      </c>
      <c r="J6" s="45">
        <v>96000000</v>
      </c>
      <c r="K6" s="45">
        <v>254000000</v>
      </c>
      <c r="L6" s="45">
        <f>SUM(I6:K6)</f>
        <v>706000000</v>
      </c>
      <c r="M6" s="15"/>
      <c r="N6" s="15"/>
      <c r="O6" s="15"/>
      <c r="P6" s="15"/>
      <c r="Q6" s="15"/>
      <c r="R6" s="15"/>
      <c r="S6" s="15"/>
    </row>
    <row r="7" spans="1:19" ht="18" customHeight="1" x14ac:dyDescent="0.25">
      <c r="A7" s="56" t="s">
        <v>209</v>
      </c>
      <c r="B7" s="68"/>
      <c r="C7" s="46"/>
      <c r="D7" s="46"/>
      <c r="E7" s="46"/>
      <c r="F7" s="46"/>
      <c r="G7" s="46"/>
      <c r="H7" s="68"/>
      <c r="I7" s="46"/>
      <c r="J7" s="126"/>
      <c r="K7" s="126"/>
      <c r="L7" s="231"/>
      <c r="M7" s="15"/>
      <c r="N7" s="15"/>
      <c r="O7" s="15"/>
      <c r="P7" s="15"/>
      <c r="Q7" s="15"/>
      <c r="R7" s="15"/>
      <c r="S7" s="15"/>
    </row>
    <row r="8" spans="1:19" ht="18" customHeight="1" x14ac:dyDescent="0.25">
      <c r="A8" s="43" t="s">
        <v>122</v>
      </c>
      <c r="B8" s="68"/>
      <c r="C8" s="38">
        <v>0</v>
      </c>
      <c r="D8" s="38">
        <v>-6000000</v>
      </c>
      <c r="E8" s="38">
        <v>-19000000</v>
      </c>
      <c r="F8" s="38">
        <v>-32000000</v>
      </c>
      <c r="G8" s="38">
        <f t="shared" ref="G8:G16" si="0">SUM(C8:F8)</f>
        <v>-57000000</v>
      </c>
      <c r="H8" s="39"/>
      <c r="I8" s="38">
        <v>-257000000</v>
      </c>
      <c r="J8" s="38">
        <v>-50000000</v>
      </c>
      <c r="K8" s="38">
        <v>-16000000</v>
      </c>
      <c r="L8" s="38">
        <f t="shared" ref="L8:L16" si="1">SUM(I8:K8)</f>
        <v>-323000000</v>
      </c>
      <c r="M8" s="15"/>
      <c r="N8" s="15"/>
      <c r="O8" s="15"/>
      <c r="P8" s="15"/>
      <c r="Q8" s="15"/>
      <c r="R8" s="15"/>
      <c r="S8" s="15"/>
    </row>
    <row r="9" spans="1:19" ht="18" customHeight="1" x14ac:dyDescent="0.25">
      <c r="A9" s="43" t="s">
        <v>171</v>
      </c>
      <c r="B9" s="68"/>
      <c r="C9" s="38">
        <v>0</v>
      </c>
      <c r="D9" s="38">
        <v>0</v>
      </c>
      <c r="E9" s="38">
        <v>201000000</v>
      </c>
      <c r="F9" s="38">
        <v>24000000</v>
      </c>
      <c r="G9" s="38">
        <f t="shared" si="0"/>
        <v>225000000</v>
      </c>
      <c r="H9" s="39"/>
      <c r="I9" s="38">
        <v>8000000</v>
      </c>
      <c r="J9" s="38">
        <v>34000000</v>
      </c>
      <c r="K9" s="38">
        <v>8000000</v>
      </c>
      <c r="L9" s="38">
        <f t="shared" si="1"/>
        <v>50000000</v>
      </c>
      <c r="M9" s="15"/>
      <c r="N9" s="15"/>
      <c r="O9" s="15"/>
      <c r="P9" s="15"/>
      <c r="Q9" s="15"/>
      <c r="R9" s="15"/>
      <c r="S9" s="15"/>
    </row>
    <row r="10" spans="1:19" ht="18" customHeight="1" x14ac:dyDescent="0.25">
      <c r="A10" s="43" t="s">
        <v>172</v>
      </c>
      <c r="B10" s="68"/>
      <c r="C10" s="38">
        <v>0</v>
      </c>
      <c r="D10" s="38">
        <v>0</v>
      </c>
      <c r="E10" s="38">
        <v>250000000</v>
      </c>
      <c r="F10" s="38">
        <v>0</v>
      </c>
      <c r="G10" s="38">
        <f t="shared" si="0"/>
        <v>250000000</v>
      </c>
      <c r="H10" s="39"/>
      <c r="I10" s="38">
        <v>0</v>
      </c>
      <c r="J10" s="38">
        <v>0</v>
      </c>
      <c r="K10" s="38">
        <v>0</v>
      </c>
      <c r="L10" s="38">
        <f t="shared" si="1"/>
        <v>0</v>
      </c>
      <c r="M10" s="15"/>
      <c r="N10" s="15"/>
      <c r="O10" s="15"/>
      <c r="P10" s="15"/>
      <c r="Q10" s="15"/>
      <c r="R10" s="15"/>
      <c r="S10" s="15"/>
    </row>
    <row r="11" spans="1:19" ht="18" customHeight="1" x14ac:dyDescent="0.25">
      <c r="A11" s="43" t="s">
        <v>173</v>
      </c>
      <c r="B11" s="68"/>
      <c r="C11" s="38">
        <v>14000000</v>
      </c>
      <c r="D11" s="38">
        <v>3000000</v>
      </c>
      <c r="E11" s="38">
        <v>8000000</v>
      </c>
      <c r="F11" s="38">
        <v>7000000</v>
      </c>
      <c r="G11" s="38">
        <f t="shared" si="0"/>
        <v>32000000</v>
      </c>
      <c r="H11" s="39"/>
      <c r="I11" s="38">
        <v>4000000</v>
      </c>
      <c r="J11" s="38">
        <v>2000000</v>
      </c>
      <c r="K11" s="38">
        <v>10000000</v>
      </c>
      <c r="L11" s="38">
        <f t="shared" si="1"/>
        <v>16000000</v>
      </c>
      <c r="M11" s="15"/>
      <c r="N11" s="15"/>
      <c r="O11" s="15"/>
      <c r="P11" s="15"/>
      <c r="Q11" s="15"/>
      <c r="R11" s="15"/>
      <c r="S11" s="15"/>
    </row>
    <row r="12" spans="1:19" ht="18" customHeight="1" x14ac:dyDescent="0.25">
      <c r="A12" s="43" t="s">
        <v>210</v>
      </c>
      <c r="B12" s="68"/>
      <c r="C12" s="38">
        <v>-77000000</v>
      </c>
      <c r="D12" s="38">
        <v>-43000000</v>
      </c>
      <c r="E12" s="38">
        <v>56000000</v>
      </c>
      <c r="F12" s="38">
        <v>145000000</v>
      </c>
      <c r="G12" s="38">
        <f t="shared" si="0"/>
        <v>81000000</v>
      </c>
      <c r="H12" s="39"/>
      <c r="I12" s="38">
        <v>43000000</v>
      </c>
      <c r="J12" s="38">
        <v>45000000</v>
      </c>
      <c r="K12" s="38">
        <v>-19000000</v>
      </c>
      <c r="L12" s="38">
        <f t="shared" si="1"/>
        <v>69000000</v>
      </c>
      <c r="M12" s="15"/>
      <c r="N12" s="15"/>
      <c r="O12" s="15"/>
      <c r="P12" s="15"/>
      <c r="Q12" s="15"/>
      <c r="R12" s="15"/>
      <c r="S12" s="15"/>
    </row>
    <row r="13" spans="1:19" ht="18" customHeight="1" x14ac:dyDescent="0.25">
      <c r="A13" s="43" t="s">
        <v>175</v>
      </c>
      <c r="B13" s="68"/>
      <c r="C13" s="38">
        <v>0</v>
      </c>
      <c r="D13" s="38">
        <v>0</v>
      </c>
      <c r="E13" s="38">
        <v>0</v>
      </c>
      <c r="F13" s="38">
        <v>-53000000</v>
      </c>
      <c r="G13" s="38">
        <f t="shared" si="0"/>
        <v>-53000000</v>
      </c>
      <c r="H13" s="39"/>
      <c r="I13" s="38">
        <v>0</v>
      </c>
      <c r="J13" s="38">
        <v>-8000000</v>
      </c>
      <c r="K13" s="38">
        <v>-113000000</v>
      </c>
      <c r="L13" s="38">
        <f t="shared" si="1"/>
        <v>-121000000</v>
      </c>
      <c r="M13" s="15"/>
      <c r="N13" s="15"/>
      <c r="O13" s="15"/>
      <c r="P13" s="15"/>
      <c r="Q13" s="15"/>
      <c r="R13" s="15"/>
      <c r="S13" s="15"/>
    </row>
    <row r="14" spans="1:19" ht="18" customHeight="1" x14ac:dyDescent="0.25">
      <c r="A14" s="43" t="s">
        <v>211</v>
      </c>
      <c r="B14" s="68"/>
      <c r="C14" s="38">
        <v>1000000</v>
      </c>
      <c r="D14" s="38">
        <v>-3000000</v>
      </c>
      <c r="E14" s="38">
        <v>-5000000</v>
      </c>
      <c r="F14" s="38">
        <v>5000000</v>
      </c>
      <c r="G14" s="38">
        <f t="shared" si="0"/>
        <v>-2000000</v>
      </c>
      <c r="H14" s="39"/>
      <c r="I14" s="38">
        <v>0</v>
      </c>
      <c r="J14" s="38">
        <v>0</v>
      </c>
      <c r="K14" s="38">
        <v>0</v>
      </c>
      <c r="L14" s="38">
        <f t="shared" si="1"/>
        <v>0</v>
      </c>
      <c r="M14" s="15"/>
      <c r="N14" s="15"/>
      <c r="O14" s="15"/>
      <c r="P14" s="15"/>
      <c r="Q14" s="15"/>
      <c r="R14" s="15"/>
      <c r="S14" s="15"/>
    </row>
    <row r="15" spans="1:19" ht="18" customHeight="1" x14ac:dyDescent="0.25">
      <c r="A15" s="56" t="s">
        <v>212</v>
      </c>
      <c r="B15" s="68"/>
      <c r="C15" s="38">
        <v>0</v>
      </c>
      <c r="D15" s="38">
        <v>0</v>
      </c>
      <c r="E15" s="38">
        <v>-1000000</v>
      </c>
      <c r="F15" s="38">
        <v>-12000000</v>
      </c>
      <c r="G15" s="38">
        <f t="shared" si="0"/>
        <v>-13000000</v>
      </c>
      <c r="H15" s="39"/>
      <c r="I15" s="38">
        <v>0</v>
      </c>
      <c r="J15" s="38">
        <v>7000000</v>
      </c>
      <c r="K15" s="38">
        <v>76000000</v>
      </c>
      <c r="L15" s="38">
        <f t="shared" si="1"/>
        <v>83000000</v>
      </c>
      <c r="M15" s="15"/>
      <c r="N15" s="15"/>
      <c r="O15" s="15"/>
      <c r="P15" s="15"/>
      <c r="Q15" s="15"/>
      <c r="R15" s="15"/>
      <c r="S15" s="15"/>
    </row>
    <row r="16" spans="1:19" ht="18" customHeight="1" x14ac:dyDescent="0.25">
      <c r="A16" s="56" t="s">
        <v>213</v>
      </c>
      <c r="B16" s="68"/>
      <c r="C16" s="38">
        <v>0</v>
      </c>
      <c r="D16" s="38">
        <v>0</v>
      </c>
      <c r="E16" s="38">
        <v>41000000</v>
      </c>
      <c r="F16" s="38">
        <v>0</v>
      </c>
      <c r="G16" s="38">
        <f t="shared" si="0"/>
        <v>41000000</v>
      </c>
      <c r="H16" s="39"/>
      <c r="I16" s="38">
        <v>0</v>
      </c>
      <c r="J16" s="41">
        <v>0</v>
      </c>
      <c r="K16" s="38">
        <v>0</v>
      </c>
      <c r="L16" s="38">
        <f t="shared" si="1"/>
        <v>0</v>
      </c>
      <c r="M16" s="15"/>
      <c r="N16" s="15"/>
      <c r="O16" s="15"/>
      <c r="P16" s="15"/>
      <c r="Q16" s="15"/>
      <c r="R16" s="15"/>
      <c r="S16" s="15"/>
    </row>
    <row r="17" spans="1:19" ht="18" customHeight="1" x14ac:dyDescent="0.25">
      <c r="A17" s="31" t="s">
        <v>214</v>
      </c>
      <c r="B17" s="68"/>
      <c r="C17" s="123">
        <f>SUM(C8:C16)</f>
        <v>-62000000</v>
      </c>
      <c r="D17" s="123">
        <f>SUM(D8:D16)</f>
        <v>-49000000</v>
      </c>
      <c r="E17" s="123">
        <f>SUM(E8:E16)</f>
        <v>531000000</v>
      </c>
      <c r="F17" s="123">
        <f>SUM(F8:F16)</f>
        <v>84000000</v>
      </c>
      <c r="G17" s="123">
        <f>SUM(G8:G16)</f>
        <v>504000000</v>
      </c>
      <c r="H17" s="232"/>
      <c r="I17" s="123">
        <f>SUM(I8:I16)</f>
        <v>-202000000</v>
      </c>
      <c r="J17" s="123">
        <f>SUM(J8:J16)</f>
        <v>30000000</v>
      </c>
      <c r="K17" s="123">
        <f>SUM(K8:K16)</f>
        <v>-54000000</v>
      </c>
      <c r="L17" s="123">
        <f>SUM(L8:L16)</f>
        <v>-226000000</v>
      </c>
      <c r="M17" s="15"/>
      <c r="N17" s="15"/>
      <c r="O17" s="15"/>
      <c r="P17" s="15"/>
      <c r="Q17" s="15"/>
      <c r="R17" s="15"/>
      <c r="S17" s="15"/>
    </row>
    <row r="18" spans="1:19" ht="18" customHeight="1" x14ac:dyDescent="0.25">
      <c r="A18" s="99" t="s">
        <v>215</v>
      </c>
      <c r="B18" s="68"/>
      <c r="C18" s="233">
        <f>SUM(C6:C16)</f>
        <v>-112000000</v>
      </c>
      <c r="D18" s="234">
        <f>SUM(D6:D16)</f>
        <v>-202000000</v>
      </c>
      <c r="E18" s="234">
        <f>SUM(E6:E16)</f>
        <v>-68000000</v>
      </c>
      <c r="F18" s="233">
        <f>SUM(F6:F16)</f>
        <v>56000000</v>
      </c>
      <c r="G18" s="233">
        <f>SUM(G6:G16)</f>
        <v>-326000000</v>
      </c>
      <c r="H18" s="235"/>
      <c r="I18" s="233">
        <f>SUM(I6:I16)</f>
        <v>154000000</v>
      </c>
      <c r="J18" s="234">
        <f>SUM(J6:J16)</f>
        <v>126000000</v>
      </c>
      <c r="K18" s="233">
        <f>SUM(K6:K16)</f>
        <v>200000000</v>
      </c>
      <c r="L18" s="233">
        <f>SUM(I18:K18)</f>
        <v>480000000</v>
      </c>
      <c r="M18" s="15"/>
      <c r="N18" s="15"/>
      <c r="O18" s="15"/>
      <c r="P18" s="15"/>
      <c r="Q18" s="15"/>
      <c r="R18" s="15"/>
      <c r="S18" s="15"/>
    </row>
    <row r="19" spans="1:19" ht="18" customHeight="1" x14ac:dyDescent="0.25">
      <c r="A19" s="68"/>
      <c r="B19" s="68"/>
      <c r="C19" s="68"/>
      <c r="D19" s="68"/>
      <c r="E19" s="68"/>
      <c r="F19" s="68"/>
      <c r="G19" s="68"/>
      <c r="H19" s="68"/>
      <c r="I19" s="68"/>
      <c r="J19" s="68"/>
      <c r="K19" s="68"/>
      <c r="L19" s="68"/>
      <c r="M19" s="15"/>
      <c r="N19" s="15"/>
      <c r="O19" s="15"/>
      <c r="P19" s="15"/>
      <c r="Q19" s="15"/>
      <c r="R19" s="15"/>
      <c r="S19" s="15"/>
    </row>
    <row r="20" spans="1:19" ht="18" customHeight="1" x14ac:dyDescent="0.25">
      <c r="A20" s="16"/>
      <c r="B20" s="68"/>
      <c r="C20" s="17" t="s">
        <v>21</v>
      </c>
      <c r="D20" s="18" t="s">
        <v>22</v>
      </c>
      <c r="E20" s="236" t="s">
        <v>23</v>
      </c>
      <c r="F20" s="18" t="s">
        <v>24</v>
      </c>
      <c r="G20" s="20" t="s">
        <v>25</v>
      </c>
      <c r="H20" s="19"/>
      <c r="I20" s="18" t="s">
        <v>21</v>
      </c>
      <c r="J20" s="18" t="s">
        <v>22</v>
      </c>
      <c r="K20" s="18" t="s">
        <v>23</v>
      </c>
      <c r="L20" s="20" t="s">
        <v>25</v>
      </c>
      <c r="M20" s="15"/>
      <c r="N20" s="15"/>
      <c r="O20" s="15"/>
      <c r="P20" s="15"/>
      <c r="Q20" s="15"/>
      <c r="R20" s="15"/>
      <c r="S20" s="15"/>
    </row>
    <row r="21" spans="1:19" ht="15" customHeight="1" x14ac:dyDescent="0.25">
      <c r="A21" s="237" t="s">
        <v>161</v>
      </c>
      <c r="B21" s="68"/>
      <c r="C21" s="23" t="s">
        <v>28</v>
      </c>
      <c r="D21" s="24" t="s">
        <v>28</v>
      </c>
      <c r="E21" s="238" t="s">
        <v>28</v>
      </c>
      <c r="F21" s="24" t="s">
        <v>28</v>
      </c>
      <c r="G21" s="26" t="s">
        <v>28</v>
      </c>
      <c r="H21" s="25" t="s">
        <v>27</v>
      </c>
      <c r="I21" s="24" t="s">
        <v>29</v>
      </c>
      <c r="J21" s="24" t="s">
        <v>29</v>
      </c>
      <c r="K21" s="24" t="s">
        <v>29</v>
      </c>
      <c r="L21" s="26" t="s">
        <v>29</v>
      </c>
      <c r="M21" s="15"/>
      <c r="N21" s="15"/>
      <c r="O21" s="15"/>
      <c r="P21" s="15"/>
      <c r="Q21" s="15"/>
      <c r="R21" s="15"/>
      <c r="S21" s="15"/>
    </row>
    <row r="22" spans="1:19" ht="18" customHeight="1" x14ac:dyDescent="0.25">
      <c r="A22" s="31" t="s">
        <v>118</v>
      </c>
      <c r="B22" s="68"/>
      <c r="C22" s="33">
        <v>-4957000000</v>
      </c>
      <c r="D22" s="33">
        <v>-139000000</v>
      </c>
      <c r="E22" s="33">
        <v>-599000000</v>
      </c>
      <c r="F22" s="33">
        <v>-28000000</v>
      </c>
      <c r="G22" s="34">
        <f>SUM(C22:F22)</f>
        <v>-5723000000</v>
      </c>
      <c r="H22" s="230"/>
      <c r="I22" s="34">
        <v>356000000</v>
      </c>
      <c r="J22" s="34">
        <v>96000000</v>
      </c>
      <c r="K22" s="34">
        <v>254000000</v>
      </c>
      <c r="L22" s="36">
        <f>SUM(I22:K22)</f>
        <v>706000000</v>
      </c>
      <c r="M22" s="15"/>
      <c r="N22" s="15"/>
      <c r="O22" s="15"/>
      <c r="P22" s="15"/>
      <c r="Q22" s="15"/>
      <c r="R22" s="15"/>
      <c r="S22" s="15"/>
    </row>
    <row r="23" spans="1:19" ht="18" customHeight="1" x14ac:dyDescent="0.25">
      <c r="A23" s="56" t="s">
        <v>216</v>
      </c>
      <c r="B23" s="68"/>
      <c r="C23" s="197"/>
      <c r="D23" s="197"/>
      <c r="E23" s="197"/>
      <c r="F23" s="197"/>
      <c r="G23" s="46"/>
      <c r="H23" s="68"/>
      <c r="I23" s="126"/>
      <c r="J23" s="126"/>
      <c r="K23" s="126"/>
      <c r="L23" s="239"/>
      <c r="M23" s="15"/>
      <c r="N23" s="15"/>
      <c r="O23" s="15"/>
      <c r="P23" s="15"/>
      <c r="Q23" s="15"/>
      <c r="R23" s="15"/>
      <c r="S23" s="15"/>
    </row>
    <row r="24" spans="1:19" ht="18" customHeight="1" x14ac:dyDescent="0.25">
      <c r="A24" s="43" t="s">
        <v>217</v>
      </c>
      <c r="B24" s="68"/>
      <c r="C24" s="37">
        <v>0</v>
      </c>
      <c r="D24" s="37">
        <v>-6000000</v>
      </c>
      <c r="E24" s="37">
        <v>-19000000</v>
      </c>
      <c r="F24" s="37">
        <v>-32000000</v>
      </c>
      <c r="G24" s="38">
        <f t="shared" ref="G24:G32" si="2">SUM(C24:F24)</f>
        <v>-57000000</v>
      </c>
      <c r="H24" s="39"/>
      <c r="I24" s="38">
        <v>-257000000</v>
      </c>
      <c r="J24" s="38">
        <v>-50000000</v>
      </c>
      <c r="K24" s="38">
        <v>-16000000</v>
      </c>
      <c r="L24" s="40">
        <f>SUM(I24:K24)</f>
        <v>-323000000</v>
      </c>
      <c r="M24" s="15"/>
      <c r="N24" s="15"/>
      <c r="O24" s="15"/>
      <c r="P24" s="15"/>
      <c r="Q24" s="15"/>
      <c r="R24" s="15"/>
      <c r="S24" s="15"/>
    </row>
    <row r="25" spans="1:19" ht="18" customHeight="1" x14ac:dyDescent="0.25">
      <c r="A25" s="43" t="s">
        <v>171</v>
      </c>
      <c r="B25" s="68"/>
      <c r="C25" s="37">
        <v>0</v>
      </c>
      <c r="D25" s="37">
        <v>0</v>
      </c>
      <c r="E25" s="37">
        <v>201000000</v>
      </c>
      <c r="F25" s="37">
        <v>24000000</v>
      </c>
      <c r="G25" s="38">
        <f t="shared" si="2"/>
        <v>225000000</v>
      </c>
      <c r="H25" s="39"/>
      <c r="I25" s="38">
        <v>8000000</v>
      </c>
      <c r="J25" s="38">
        <v>34000000</v>
      </c>
      <c r="K25" s="38">
        <v>8000000</v>
      </c>
      <c r="L25" s="40">
        <f>SUM(I25:K25)</f>
        <v>50000000</v>
      </c>
      <c r="M25" s="15"/>
      <c r="N25" s="15"/>
      <c r="O25" s="15"/>
      <c r="P25" s="15"/>
      <c r="Q25" s="15"/>
      <c r="R25" s="15"/>
      <c r="S25" s="15"/>
    </row>
    <row r="26" spans="1:19" ht="18" customHeight="1" x14ac:dyDescent="0.25">
      <c r="A26" s="43" t="s">
        <v>172</v>
      </c>
      <c r="B26" s="68"/>
      <c r="C26" s="37">
        <v>0</v>
      </c>
      <c r="D26" s="37">
        <v>0</v>
      </c>
      <c r="E26" s="37">
        <v>250000000</v>
      </c>
      <c r="F26" s="37">
        <v>0</v>
      </c>
      <c r="G26" s="38">
        <f t="shared" si="2"/>
        <v>250000000</v>
      </c>
      <c r="H26" s="39"/>
      <c r="I26" s="38">
        <v>0</v>
      </c>
      <c r="J26" s="38">
        <v>0</v>
      </c>
      <c r="K26" s="38">
        <v>0</v>
      </c>
      <c r="L26" s="40">
        <f>SUM(I26:K26)</f>
        <v>0</v>
      </c>
      <c r="M26" s="15"/>
      <c r="N26" s="15"/>
      <c r="O26" s="15"/>
      <c r="P26" s="15"/>
      <c r="Q26" s="15"/>
      <c r="R26" s="15"/>
      <c r="S26" s="15"/>
    </row>
    <row r="27" spans="1:19" ht="18" customHeight="1" x14ac:dyDescent="0.25">
      <c r="A27" s="43" t="s">
        <v>173</v>
      </c>
      <c r="B27" s="68"/>
      <c r="C27" s="37">
        <v>14000000</v>
      </c>
      <c r="D27" s="37">
        <v>3000000</v>
      </c>
      <c r="E27" s="37">
        <v>8000000</v>
      </c>
      <c r="F27" s="37">
        <v>7000000</v>
      </c>
      <c r="G27" s="38">
        <f t="shared" si="2"/>
        <v>32000000</v>
      </c>
      <c r="H27" s="39"/>
      <c r="I27" s="38">
        <v>4000000</v>
      </c>
      <c r="J27" s="38">
        <v>2000000</v>
      </c>
      <c r="K27" s="38">
        <v>10000000</v>
      </c>
      <c r="L27" s="40">
        <f>SUM(I27:K27)</f>
        <v>16000000</v>
      </c>
      <c r="M27" s="15"/>
      <c r="N27" s="15"/>
      <c r="O27" s="15"/>
      <c r="P27" s="15"/>
      <c r="Q27" s="15"/>
      <c r="R27" s="15"/>
      <c r="S27" s="15"/>
    </row>
    <row r="28" spans="1:19" ht="18" customHeight="1" x14ac:dyDescent="0.25">
      <c r="A28" s="43" t="s">
        <v>210</v>
      </c>
      <c r="B28" s="68"/>
      <c r="C28" s="37">
        <v>-77000000</v>
      </c>
      <c r="D28" s="37">
        <v>-43000000</v>
      </c>
      <c r="E28" s="37">
        <v>56000000</v>
      </c>
      <c r="F28" s="37">
        <v>145000000</v>
      </c>
      <c r="G28" s="38">
        <f t="shared" si="2"/>
        <v>81000000</v>
      </c>
      <c r="H28" s="39"/>
      <c r="I28" s="38">
        <v>43000000</v>
      </c>
      <c r="J28" s="38">
        <v>45000000</v>
      </c>
      <c r="K28" s="38">
        <v>-19000000</v>
      </c>
      <c r="L28" s="40">
        <f>SUM(I28:K28)</f>
        <v>69000000</v>
      </c>
      <c r="M28" s="15"/>
      <c r="N28" s="15"/>
      <c r="O28" s="15"/>
      <c r="P28" s="15"/>
      <c r="Q28" s="15"/>
      <c r="R28" s="15"/>
      <c r="S28" s="15"/>
    </row>
    <row r="29" spans="1:19" ht="18" customHeight="1" x14ac:dyDescent="0.25">
      <c r="A29" s="43" t="s">
        <v>175</v>
      </c>
      <c r="B29" s="68"/>
      <c r="C29" s="38">
        <v>0</v>
      </c>
      <c r="D29" s="38">
        <v>0</v>
      </c>
      <c r="E29" s="38">
        <v>0</v>
      </c>
      <c r="F29" s="38">
        <v>-53000000</v>
      </c>
      <c r="G29" s="38">
        <f t="shared" si="2"/>
        <v>-53000000</v>
      </c>
      <c r="H29" s="39"/>
      <c r="I29" s="38">
        <v>0</v>
      </c>
      <c r="J29" s="38">
        <v>-8000000</v>
      </c>
      <c r="K29" s="38">
        <v>-113000000</v>
      </c>
      <c r="L29" s="38">
        <v>-121000000</v>
      </c>
      <c r="M29" s="15"/>
      <c r="N29" s="15"/>
      <c r="O29" s="15"/>
      <c r="P29" s="15"/>
      <c r="Q29" s="15"/>
      <c r="R29" s="15"/>
      <c r="S29" s="15"/>
    </row>
    <row r="30" spans="1:19" ht="18" customHeight="1" x14ac:dyDescent="0.25">
      <c r="A30" s="43" t="s">
        <v>211</v>
      </c>
      <c r="B30" s="68"/>
      <c r="C30" s="38">
        <v>1000000</v>
      </c>
      <c r="D30" s="38">
        <v>-3000000</v>
      </c>
      <c r="E30" s="38">
        <v>-5000000</v>
      </c>
      <c r="F30" s="38">
        <v>5000000</v>
      </c>
      <c r="G30" s="38">
        <f t="shared" si="2"/>
        <v>-2000000</v>
      </c>
      <c r="H30" s="39"/>
      <c r="I30" s="38">
        <v>0</v>
      </c>
      <c r="J30" s="38">
        <v>0</v>
      </c>
      <c r="K30" s="38">
        <v>0</v>
      </c>
      <c r="L30" s="38">
        <v>0</v>
      </c>
      <c r="M30" s="15"/>
      <c r="N30" s="15"/>
      <c r="O30" s="15"/>
      <c r="P30" s="15"/>
      <c r="Q30" s="15"/>
      <c r="R30" s="15"/>
      <c r="S30" s="15"/>
    </row>
    <row r="31" spans="1:19" ht="18" customHeight="1" x14ac:dyDescent="0.25">
      <c r="A31" s="56" t="s">
        <v>212</v>
      </c>
      <c r="B31" s="68"/>
      <c r="C31" s="37">
        <v>0</v>
      </c>
      <c r="D31" s="37">
        <v>0</v>
      </c>
      <c r="E31" s="37">
        <v>-1000000</v>
      </c>
      <c r="F31" s="37">
        <v>-12000000</v>
      </c>
      <c r="G31" s="38">
        <f t="shared" si="2"/>
        <v>-13000000</v>
      </c>
      <c r="H31" s="39"/>
      <c r="I31" s="38">
        <v>0</v>
      </c>
      <c r="J31" s="38">
        <v>7000000</v>
      </c>
      <c r="K31" s="38">
        <v>76000000</v>
      </c>
      <c r="L31" s="40">
        <f>SUM(I31:K31)</f>
        <v>83000000</v>
      </c>
      <c r="M31" s="15"/>
      <c r="N31" s="15"/>
      <c r="O31" s="15"/>
      <c r="P31" s="15"/>
      <c r="Q31" s="15"/>
      <c r="R31" s="15"/>
      <c r="S31" s="15"/>
    </row>
    <row r="32" spans="1:19" ht="18" customHeight="1" x14ac:dyDescent="0.25">
      <c r="A32" s="56" t="s">
        <v>213</v>
      </c>
      <c r="B32" s="68"/>
      <c r="C32" s="37">
        <v>0</v>
      </c>
      <c r="D32" s="37">
        <v>0</v>
      </c>
      <c r="E32" s="37">
        <v>41000000</v>
      </c>
      <c r="F32" s="37">
        <v>0</v>
      </c>
      <c r="G32" s="38">
        <f t="shared" si="2"/>
        <v>41000000</v>
      </c>
      <c r="H32" s="39"/>
      <c r="I32" s="38">
        <v>0</v>
      </c>
      <c r="J32" s="38">
        <v>0</v>
      </c>
      <c r="K32" s="38">
        <v>0</v>
      </c>
      <c r="L32" s="40">
        <f>SUM(I32:K32)</f>
        <v>0</v>
      </c>
      <c r="M32" s="15"/>
      <c r="N32" s="15"/>
      <c r="O32" s="15"/>
      <c r="P32" s="15"/>
      <c r="Q32" s="15"/>
      <c r="R32" s="15"/>
      <c r="S32" s="15"/>
    </row>
    <row r="33" spans="1:19" ht="18" customHeight="1" x14ac:dyDescent="0.25">
      <c r="A33" s="31" t="s">
        <v>214</v>
      </c>
      <c r="B33" s="68"/>
      <c r="C33" s="240">
        <f>SUM(C24:C32)</f>
        <v>-62000000</v>
      </c>
      <c r="D33" s="234">
        <f>SUM(D24:D32)</f>
        <v>-49000000</v>
      </c>
      <c r="E33" s="240">
        <f>SUM(E24:E32)</f>
        <v>531000000</v>
      </c>
      <c r="F33" s="234">
        <f>SUM(F24:F32)</f>
        <v>84000000</v>
      </c>
      <c r="G33" s="234">
        <f>SUM(G24:G32)</f>
        <v>504000000</v>
      </c>
      <c r="H33" s="235"/>
      <c r="I33" s="234">
        <f>SUM(I24:I32)</f>
        <v>-202000000</v>
      </c>
      <c r="J33" s="234">
        <f>SUM(J24:J32)</f>
        <v>30000000</v>
      </c>
      <c r="K33" s="234">
        <f>SUM(K24:K32)</f>
        <v>-54000000</v>
      </c>
      <c r="L33" s="241">
        <f>SUM(L24:L32)</f>
        <v>-226000000</v>
      </c>
      <c r="M33" s="15"/>
      <c r="N33" s="15"/>
      <c r="O33" s="15"/>
      <c r="P33" s="15"/>
      <c r="Q33" s="15"/>
      <c r="R33" s="15"/>
      <c r="S33" s="15"/>
    </row>
    <row r="34" spans="1:19" ht="18" customHeight="1" x14ac:dyDescent="0.25">
      <c r="A34" s="43" t="s">
        <v>218</v>
      </c>
      <c r="B34" s="68"/>
      <c r="C34" s="47"/>
      <c r="D34" s="48"/>
      <c r="E34" s="49"/>
      <c r="F34" s="48"/>
      <c r="G34" s="63"/>
      <c r="H34" s="235"/>
      <c r="I34" s="231"/>
      <c r="J34" s="242"/>
      <c r="K34" s="242"/>
      <c r="L34" s="243"/>
      <c r="M34" s="15"/>
      <c r="N34" s="15"/>
      <c r="O34" s="15"/>
      <c r="P34" s="15"/>
      <c r="Q34" s="15"/>
      <c r="R34" s="15"/>
      <c r="S34" s="15"/>
    </row>
    <row r="35" spans="1:19" ht="18" customHeight="1" x14ac:dyDescent="0.25">
      <c r="A35" s="244" t="s">
        <v>219</v>
      </c>
      <c r="B35" s="68"/>
      <c r="C35" s="245">
        <v>6636000000</v>
      </c>
      <c r="D35" s="246">
        <v>0</v>
      </c>
      <c r="E35" s="247">
        <v>0</v>
      </c>
      <c r="F35" s="246">
        <v>0</v>
      </c>
      <c r="G35" s="248">
        <f>SUM(C35:F35)</f>
        <v>6636000000</v>
      </c>
      <c r="H35" s="235"/>
      <c r="I35" s="38">
        <v>0</v>
      </c>
      <c r="J35" s="38">
        <v>0</v>
      </c>
      <c r="K35" s="38">
        <v>0</v>
      </c>
      <c r="L35" s="40">
        <f>SUM(I35:K35)</f>
        <v>0</v>
      </c>
      <c r="M35" s="15"/>
      <c r="N35" s="15"/>
      <c r="O35" s="15"/>
      <c r="P35" s="15"/>
      <c r="Q35" s="15"/>
      <c r="R35" s="15"/>
      <c r="S35" s="15"/>
    </row>
    <row r="36" spans="1:19" ht="18" customHeight="1" x14ac:dyDescent="0.25">
      <c r="A36" s="244" t="s">
        <v>220</v>
      </c>
      <c r="B36" s="68"/>
      <c r="C36" s="245">
        <v>0</v>
      </c>
      <c r="D36" s="245">
        <v>43000000</v>
      </c>
      <c r="E36" s="245">
        <v>0</v>
      </c>
      <c r="F36" s="245">
        <v>0</v>
      </c>
      <c r="G36" s="246">
        <f>SUM(C36:F36)</f>
        <v>43000000</v>
      </c>
      <c r="H36" s="235"/>
      <c r="I36" s="38">
        <v>0</v>
      </c>
      <c r="J36" s="38">
        <v>0</v>
      </c>
      <c r="K36" s="38">
        <v>0</v>
      </c>
      <c r="L36" s="40">
        <f>SUM(I36:K36)</f>
        <v>0</v>
      </c>
      <c r="M36" s="15"/>
      <c r="N36" s="15"/>
      <c r="O36" s="15"/>
      <c r="P36" s="15"/>
      <c r="Q36" s="15"/>
      <c r="R36" s="15"/>
      <c r="S36" s="15"/>
    </row>
    <row r="37" spans="1:19" ht="18" customHeight="1" x14ac:dyDescent="0.25">
      <c r="A37" s="249" t="s">
        <v>221</v>
      </c>
      <c r="B37" s="68"/>
      <c r="C37" s="250">
        <v>-1674000000</v>
      </c>
      <c r="D37" s="145">
        <v>0</v>
      </c>
      <c r="E37" s="251">
        <v>0</v>
      </c>
      <c r="F37" s="145">
        <v>0</v>
      </c>
      <c r="G37" s="252">
        <f>SUM(C37:F37)</f>
        <v>-1674000000</v>
      </c>
      <c r="H37" s="235"/>
      <c r="I37" s="41">
        <v>0</v>
      </c>
      <c r="J37" s="41">
        <v>0</v>
      </c>
      <c r="K37" s="41">
        <v>0</v>
      </c>
      <c r="L37" s="42">
        <f>SUM(I37:K37)</f>
        <v>0</v>
      </c>
      <c r="M37" s="15"/>
      <c r="N37" s="15"/>
      <c r="O37" s="15"/>
      <c r="P37" s="15"/>
      <c r="Q37" s="15"/>
      <c r="R37" s="15"/>
      <c r="S37" s="15"/>
    </row>
    <row r="38" spans="1:19" ht="18" customHeight="1" x14ac:dyDescent="0.25">
      <c r="A38" s="99" t="s">
        <v>222</v>
      </c>
      <c r="B38" s="68"/>
      <c r="C38" s="253">
        <f>C22+C33+C35+C36+C37</f>
        <v>-57000000</v>
      </c>
      <c r="D38" s="233">
        <f>D22+D33+D35+D36+D37</f>
        <v>-145000000</v>
      </c>
      <c r="E38" s="254">
        <f>E22+E33+E35+E36+E37</f>
        <v>-68000000</v>
      </c>
      <c r="F38" s="233">
        <f>F22+F33+F35+F36+F37</f>
        <v>56000000</v>
      </c>
      <c r="G38" s="72">
        <f>G22+G33+G35+G36+G37</f>
        <v>-214000000</v>
      </c>
      <c r="H38" s="235"/>
      <c r="I38" s="233">
        <f>I22+I33+I35+I36+I37</f>
        <v>154000000</v>
      </c>
      <c r="J38" s="234">
        <f>J22+J33+J35+J36+J37</f>
        <v>126000000</v>
      </c>
      <c r="K38" s="233">
        <f>K22+K33+K35+K36+K37</f>
        <v>200000000</v>
      </c>
      <c r="L38" s="233">
        <f>L22+L33+L35+L36+L37</f>
        <v>480000000</v>
      </c>
      <c r="M38" s="15"/>
      <c r="N38" s="15"/>
      <c r="O38" s="15"/>
      <c r="P38" s="15"/>
      <c r="Q38" s="15"/>
      <c r="R38" s="15"/>
      <c r="S38" s="15"/>
    </row>
    <row r="39" spans="1:19" ht="18" customHeight="1" x14ac:dyDescent="0.25">
      <c r="A39" s="68"/>
      <c r="B39" s="68"/>
      <c r="C39" s="68"/>
      <c r="D39" s="68"/>
      <c r="E39" s="68"/>
      <c r="F39" s="68"/>
      <c r="G39" s="68"/>
      <c r="H39" s="68"/>
      <c r="I39" s="68"/>
      <c r="J39" s="68"/>
      <c r="K39" s="68"/>
      <c r="L39" s="68"/>
      <c r="M39" s="68"/>
      <c r="N39" s="68"/>
      <c r="O39" s="68"/>
      <c r="P39" s="68"/>
      <c r="Q39" s="15"/>
      <c r="R39" s="15"/>
      <c r="S39" s="15"/>
    </row>
    <row r="40" spans="1:19" ht="18" customHeight="1" x14ac:dyDescent="0.25">
      <c r="A40" s="255"/>
      <c r="B40" s="15"/>
      <c r="C40" s="17" t="s">
        <v>21</v>
      </c>
      <c r="D40" s="18" t="s">
        <v>22</v>
      </c>
      <c r="E40" s="236" t="s">
        <v>23</v>
      </c>
      <c r="F40" s="18" t="s">
        <v>24</v>
      </c>
      <c r="G40" s="20" t="s">
        <v>25</v>
      </c>
      <c r="H40" s="19"/>
      <c r="I40" s="17" t="s">
        <v>21</v>
      </c>
      <c r="J40" s="18" t="s">
        <v>22</v>
      </c>
      <c r="K40" s="18" t="s">
        <v>23</v>
      </c>
      <c r="L40" s="20" t="s">
        <v>25</v>
      </c>
      <c r="M40" s="68"/>
      <c r="N40" s="68"/>
      <c r="O40" s="68"/>
      <c r="P40" s="68"/>
      <c r="Q40" s="15"/>
      <c r="R40" s="15"/>
      <c r="S40" s="15"/>
    </row>
    <row r="41" spans="1:19" ht="15" customHeight="1" x14ac:dyDescent="0.25">
      <c r="A41" s="237" t="s">
        <v>26</v>
      </c>
      <c r="B41" s="15"/>
      <c r="C41" s="23" t="s">
        <v>28</v>
      </c>
      <c r="D41" s="24" t="s">
        <v>28</v>
      </c>
      <c r="E41" s="238" t="s">
        <v>28</v>
      </c>
      <c r="F41" s="24" t="s">
        <v>28</v>
      </c>
      <c r="G41" s="26" t="s">
        <v>28</v>
      </c>
      <c r="H41" s="25" t="s">
        <v>27</v>
      </c>
      <c r="I41" s="23" t="s">
        <v>29</v>
      </c>
      <c r="J41" s="24" t="s">
        <v>29</v>
      </c>
      <c r="K41" s="24" t="s">
        <v>29</v>
      </c>
      <c r="L41" s="26" t="s">
        <v>29</v>
      </c>
      <c r="M41" s="68"/>
      <c r="N41" s="68"/>
      <c r="O41" s="68"/>
      <c r="P41" s="68"/>
      <c r="Q41" s="15"/>
      <c r="R41" s="15"/>
      <c r="S41" s="15"/>
    </row>
    <row r="42" spans="1:19" ht="18" customHeight="1" x14ac:dyDescent="0.25">
      <c r="A42" s="256" t="s">
        <v>223</v>
      </c>
      <c r="B42" s="15"/>
      <c r="C42" s="28"/>
      <c r="D42" s="27"/>
      <c r="E42" s="15"/>
      <c r="F42" s="27"/>
      <c r="G42" s="30"/>
      <c r="H42" s="15"/>
      <c r="I42" s="28"/>
      <c r="J42" s="29"/>
      <c r="K42" s="29"/>
      <c r="L42" s="30"/>
      <c r="M42" s="68"/>
      <c r="N42" s="68"/>
      <c r="O42" s="68"/>
      <c r="P42" s="68"/>
      <c r="Q42" s="15"/>
      <c r="R42" s="15"/>
      <c r="S42" s="15"/>
    </row>
    <row r="43" spans="1:19" ht="18" customHeight="1" x14ac:dyDescent="0.25">
      <c r="A43" s="257" t="s">
        <v>224</v>
      </c>
      <c r="B43" s="15"/>
      <c r="C43" s="28"/>
      <c r="D43" s="27"/>
      <c r="E43" s="15"/>
      <c r="F43" s="27"/>
      <c r="G43" s="30"/>
      <c r="H43" s="15"/>
      <c r="I43" s="161"/>
      <c r="J43" s="29"/>
      <c r="K43" s="29"/>
      <c r="L43" s="98"/>
      <c r="M43" s="68"/>
      <c r="N43" s="68"/>
      <c r="O43" s="68"/>
      <c r="P43" s="68"/>
      <c r="Q43" s="15"/>
      <c r="R43" s="15"/>
      <c r="S43" s="15"/>
    </row>
    <row r="44" spans="1:19" ht="15" customHeight="1" x14ac:dyDescent="0.25">
      <c r="A44" s="323" t="s">
        <v>298</v>
      </c>
      <c r="B44" s="324"/>
      <c r="C44" s="325">
        <v>849000000</v>
      </c>
      <c r="D44" s="326">
        <v>850000000</v>
      </c>
      <c r="E44" s="327">
        <v>850000000</v>
      </c>
      <c r="F44" s="326">
        <v>850000000</v>
      </c>
      <c r="G44" s="328">
        <v>850000000</v>
      </c>
      <c r="H44" s="327"/>
      <c r="I44" s="325">
        <v>852000000</v>
      </c>
      <c r="J44" s="326">
        <v>855000000</v>
      </c>
      <c r="K44" s="326">
        <v>849000000</v>
      </c>
      <c r="L44" s="328">
        <v>853000000</v>
      </c>
      <c r="M44" s="68"/>
      <c r="N44" s="68"/>
      <c r="O44" s="68"/>
      <c r="P44" s="68"/>
      <c r="Q44" s="15"/>
      <c r="R44" s="15"/>
      <c r="S44" s="15"/>
    </row>
    <row r="45" spans="1:19" ht="15" customHeight="1" x14ac:dyDescent="0.25">
      <c r="A45" s="258" t="s">
        <v>225</v>
      </c>
      <c r="B45" s="68"/>
      <c r="C45" s="33">
        <v>-112000000</v>
      </c>
      <c r="D45" s="34">
        <v>-202000000</v>
      </c>
      <c r="E45" s="158">
        <v>-68000000</v>
      </c>
      <c r="F45" s="34">
        <v>56000000</v>
      </c>
      <c r="G45" s="36">
        <v>-326000000</v>
      </c>
      <c r="H45" s="230"/>
      <c r="I45" s="33">
        <v>154000000</v>
      </c>
      <c r="J45" s="34">
        <v>126000000</v>
      </c>
      <c r="K45" s="34">
        <v>200000000</v>
      </c>
      <c r="L45" s="36">
        <v>480000000</v>
      </c>
      <c r="M45" s="68"/>
      <c r="N45" s="68"/>
      <c r="O45" s="68"/>
      <c r="P45" s="68"/>
      <c r="Q45" s="15"/>
      <c r="R45" s="15"/>
      <c r="S45" s="15"/>
    </row>
    <row r="46" spans="1:19" ht="18" customHeight="1" x14ac:dyDescent="0.25">
      <c r="A46" s="97" t="s">
        <v>226</v>
      </c>
      <c r="B46" s="2"/>
      <c r="C46" s="90">
        <v>-0.13</v>
      </c>
      <c r="D46" s="91">
        <v>-0.24</v>
      </c>
      <c r="E46" s="259">
        <v>-0.08</v>
      </c>
      <c r="F46" s="91">
        <v>7.0000000000000007E-2</v>
      </c>
      <c r="G46" s="93">
        <v>-0.38</v>
      </c>
      <c r="H46" s="92"/>
      <c r="I46" s="90">
        <v>0.18096357229999999</v>
      </c>
      <c r="J46" s="91">
        <v>0.15</v>
      </c>
      <c r="K46" s="91">
        <v>0.24</v>
      </c>
      <c r="L46" s="93">
        <v>0.56000000000000005</v>
      </c>
      <c r="M46" s="68"/>
      <c r="N46" s="68"/>
      <c r="O46" s="68"/>
      <c r="P46" s="68"/>
      <c r="Q46" s="15"/>
      <c r="R46" s="15"/>
      <c r="S46" s="15"/>
    </row>
    <row r="47" spans="1:19" ht="18" customHeight="1" x14ac:dyDescent="0.25">
      <c r="A47" s="258" t="s">
        <v>227</v>
      </c>
      <c r="B47" s="68"/>
      <c r="C47" s="33">
        <v>-57000000</v>
      </c>
      <c r="D47" s="34">
        <v>-145000000</v>
      </c>
      <c r="E47" s="158">
        <v>-68000000</v>
      </c>
      <c r="F47" s="34">
        <v>56000000</v>
      </c>
      <c r="G47" s="36">
        <v>-214000000</v>
      </c>
      <c r="H47" s="230"/>
      <c r="I47" s="33">
        <v>154000000</v>
      </c>
      <c r="J47" s="34">
        <v>126000000</v>
      </c>
      <c r="K47" s="34">
        <v>200000000</v>
      </c>
      <c r="L47" s="36">
        <v>480000000</v>
      </c>
      <c r="M47" s="68"/>
      <c r="N47" s="68"/>
      <c r="O47" s="68"/>
      <c r="P47" s="68"/>
      <c r="Q47" s="15"/>
      <c r="R47" s="15"/>
      <c r="S47" s="15"/>
    </row>
    <row r="48" spans="1:19" ht="18" customHeight="1" x14ac:dyDescent="0.25">
      <c r="A48" s="99" t="s">
        <v>228</v>
      </c>
      <c r="B48" s="2"/>
      <c r="C48" s="100">
        <v>-7.0000000000000007E-2</v>
      </c>
      <c r="D48" s="101">
        <v>-0.17</v>
      </c>
      <c r="E48" s="260">
        <v>-0.08</v>
      </c>
      <c r="F48" s="101">
        <v>7.0000000000000007E-2</v>
      </c>
      <c r="G48" s="102">
        <v>-0.25</v>
      </c>
      <c r="H48" s="92"/>
      <c r="I48" s="100">
        <v>0.18075117369999999</v>
      </c>
      <c r="J48" s="101">
        <v>0.15</v>
      </c>
      <c r="K48" s="101">
        <v>0.24</v>
      </c>
      <c r="L48" s="102">
        <v>0.56000000000000005</v>
      </c>
      <c r="M48" s="68"/>
      <c r="N48" s="68"/>
      <c r="O48" s="68"/>
      <c r="P48" s="68"/>
      <c r="Q48" s="15"/>
      <c r="R48" s="15"/>
      <c r="S48" s="15"/>
    </row>
    <row r="49" spans="1:19" ht="18" customHeight="1" x14ac:dyDescent="0.25">
      <c r="A49" s="68"/>
      <c r="B49" s="68"/>
      <c r="C49" s="68"/>
      <c r="D49" s="68"/>
      <c r="E49" s="68"/>
      <c r="F49" s="68"/>
      <c r="G49" s="68"/>
      <c r="H49" s="68"/>
      <c r="I49" s="68"/>
      <c r="J49" s="68"/>
      <c r="K49" s="68"/>
      <c r="L49" s="68"/>
      <c r="M49" s="68"/>
      <c r="N49" s="68"/>
      <c r="O49" s="68"/>
      <c r="P49" s="68"/>
      <c r="Q49" s="15"/>
      <c r="R49" s="15"/>
      <c r="S49" s="15"/>
    </row>
    <row r="50" spans="1:19" ht="18" customHeight="1" x14ac:dyDescent="0.25">
      <c r="A50" s="337" t="s">
        <v>229</v>
      </c>
      <c r="B50" s="336"/>
      <c r="C50" s="352"/>
      <c r="D50" s="352"/>
      <c r="E50" s="352"/>
      <c r="F50" s="352"/>
      <c r="G50" s="352"/>
      <c r="H50" s="352"/>
      <c r="I50" s="261"/>
      <c r="J50" s="261"/>
      <c r="K50" s="261"/>
      <c r="L50" s="262"/>
      <c r="M50" s="15"/>
      <c r="N50" s="15"/>
      <c r="O50" s="15"/>
      <c r="P50" s="15"/>
      <c r="Q50" s="15"/>
      <c r="R50" s="15"/>
      <c r="S50" s="15"/>
    </row>
    <row r="51" spans="1:19" ht="15" customHeight="1" x14ac:dyDescent="0.25">
      <c r="A51" s="353" t="s">
        <v>230</v>
      </c>
      <c r="B51" s="353"/>
      <c r="C51" s="353"/>
      <c r="D51" s="353"/>
      <c r="E51" s="353"/>
      <c r="F51" s="353"/>
      <c r="G51" s="353"/>
      <c r="H51" s="353"/>
      <c r="I51" s="353"/>
      <c r="J51" s="353"/>
      <c r="K51" s="261"/>
      <c r="L51" s="262"/>
      <c r="M51" s="15"/>
      <c r="N51" s="15"/>
      <c r="O51" s="15"/>
      <c r="P51" s="15"/>
      <c r="Q51" s="15"/>
      <c r="R51" s="15"/>
      <c r="S51" s="15"/>
    </row>
    <row r="52" spans="1:19" ht="18" customHeight="1" x14ac:dyDescent="0.2"/>
    <row r="53" spans="1:19" ht="30.95" customHeight="1" x14ac:dyDescent="0.2"/>
  </sheetData>
  <mergeCells count="4">
    <mergeCell ref="A1:S1"/>
    <mergeCell ref="A2:S2"/>
    <mergeCell ref="A50:H50"/>
    <mergeCell ref="A51:J51"/>
  </mergeCells>
  <pageMargins left="0.7" right="0.7" top="0.75" bottom="0.75" header="0.3" footer="0.3"/>
  <pageSetup orientation="landscape"/>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workbookViewId="0">
      <selection activeCell="K8" sqref="K8"/>
    </sheetView>
  </sheetViews>
  <sheetFormatPr defaultColWidth="21.5" defaultRowHeight="12.75" x14ac:dyDescent="0.2"/>
  <cols>
    <col min="1" max="1" width="115.5" customWidth="1"/>
    <col min="2" max="2" width="4.33203125" customWidth="1"/>
    <col min="3" max="11" width="19.83203125" customWidth="1"/>
    <col min="12" max="12" width="12.1640625" customWidth="1"/>
  </cols>
  <sheetData>
    <row r="1" spans="1:12" ht="20.100000000000001" customHeight="1" x14ac:dyDescent="0.3">
      <c r="A1" s="334" t="s">
        <v>207</v>
      </c>
      <c r="B1" s="330"/>
      <c r="C1" s="330"/>
      <c r="D1" s="330"/>
      <c r="E1" s="330"/>
      <c r="F1" s="330"/>
      <c r="G1" s="335"/>
      <c r="H1" s="335"/>
      <c r="I1" s="335"/>
      <c r="J1" s="330"/>
      <c r="K1" s="330"/>
      <c r="L1" s="330"/>
    </row>
    <row r="2" spans="1:12" ht="20.100000000000001" customHeight="1" x14ac:dyDescent="0.3">
      <c r="A2" s="334" t="s">
        <v>20</v>
      </c>
      <c r="B2" s="330"/>
      <c r="C2" s="330"/>
      <c r="D2" s="330"/>
      <c r="E2" s="330"/>
      <c r="F2" s="330"/>
      <c r="G2" s="335"/>
      <c r="H2" s="335"/>
      <c r="I2" s="335"/>
      <c r="J2" s="330"/>
      <c r="K2" s="330"/>
      <c r="L2" s="330"/>
    </row>
    <row r="3" spans="1:12" ht="15" customHeight="1" x14ac:dyDescent="0.25">
      <c r="A3" s="110"/>
      <c r="B3" s="68"/>
      <c r="C3" s="263"/>
      <c r="D3" s="263"/>
      <c r="E3" s="263"/>
      <c r="F3" s="263"/>
      <c r="G3" s="110"/>
      <c r="H3" s="263"/>
      <c r="I3" s="263"/>
      <c r="J3" s="263"/>
      <c r="L3" s="15"/>
    </row>
    <row r="4" spans="1:12" ht="18" customHeight="1" x14ac:dyDescent="0.25">
      <c r="A4" s="264" t="s">
        <v>161</v>
      </c>
      <c r="B4" s="68"/>
      <c r="C4" s="389" t="s">
        <v>231</v>
      </c>
      <c r="D4" s="351"/>
      <c r="E4" s="389" t="s">
        <v>232</v>
      </c>
      <c r="F4" s="395"/>
      <c r="G4" s="372" t="s">
        <v>233</v>
      </c>
      <c r="H4" s="374"/>
      <c r="I4" s="389" t="s">
        <v>234</v>
      </c>
      <c r="J4" s="395"/>
      <c r="L4" s="15"/>
    </row>
    <row r="5" spans="1:12" ht="18" customHeight="1" x14ac:dyDescent="0.25">
      <c r="A5" s="132" t="s">
        <v>235</v>
      </c>
      <c r="B5" s="68"/>
      <c r="C5" s="393">
        <v>662000000</v>
      </c>
      <c r="D5" s="394"/>
      <c r="E5" s="393">
        <v>638000000</v>
      </c>
      <c r="F5" s="395"/>
      <c r="G5" s="393">
        <v>769000000</v>
      </c>
      <c r="H5" s="391"/>
      <c r="I5" s="393">
        <f>C5+E5+G5</f>
        <v>2069000000</v>
      </c>
      <c r="J5" s="395"/>
      <c r="L5" s="15"/>
    </row>
    <row r="6" spans="1:12" ht="18" customHeight="1" x14ac:dyDescent="0.25">
      <c r="A6" s="56" t="s">
        <v>236</v>
      </c>
      <c r="B6" s="68"/>
      <c r="C6" s="361">
        <v>-40000000</v>
      </c>
      <c r="D6" s="330"/>
      <c r="E6" s="361">
        <v>24000000</v>
      </c>
      <c r="F6" s="377"/>
      <c r="G6" s="380">
        <v>-65000000</v>
      </c>
      <c r="H6" s="396"/>
      <c r="I6" s="397">
        <f>C6+E6+G6</f>
        <v>-81000000</v>
      </c>
      <c r="J6" s="398"/>
      <c r="L6" s="15"/>
    </row>
    <row r="7" spans="1:12" ht="18" customHeight="1" x14ac:dyDescent="0.25">
      <c r="A7" s="127" t="s">
        <v>237</v>
      </c>
      <c r="B7" s="68"/>
      <c r="C7" s="356">
        <f>SUM(C5:D6)</f>
        <v>622000000</v>
      </c>
      <c r="D7" s="357"/>
      <c r="E7" s="356">
        <f>SUM(E5:F6)</f>
        <v>662000000</v>
      </c>
      <c r="F7" s="357"/>
      <c r="G7" s="356">
        <f>SUM(G5:H6)</f>
        <v>704000000</v>
      </c>
      <c r="H7" s="384"/>
      <c r="I7" s="356">
        <f>C7+E7+G7</f>
        <v>1988000000</v>
      </c>
      <c r="J7" s="357"/>
      <c r="L7" s="15"/>
    </row>
    <row r="8" spans="1:12" ht="15" customHeight="1" x14ac:dyDescent="0.25">
      <c r="A8" s="110"/>
      <c r="B8" s="68"/>
      <c r="C8" s="263"/>
      <c r="D8" s="263"/>
      <c r="E8" s="263"/>
      <c r="F8" s="263"/>
      <c r="G8" s="267"/>
      <c r="H8" s="263"/>
      <c r="I8" s="263"/>
      <c r="J8" s="263"/>
      <c r="L8" s="15"/>
    </row>
    <row r="9" spans="1:12" ht="18" customHeight="1" x14ac:dyDescent="0.25">
      <c r="A9" s="268" t="s">
        <v>161</v>
      </c>
      <c r="B9" s="68"/>
      <c r="C9" s="389" t="s">
        <v>231</v>
      </c>
      <c r="D9" s="390"/>
      <c r="E9" s="389" t="s">
        <v>232</v>
      </c>
      <c r="F9" s="391"/>
      <c r="G9" s="372" t="s">
        <v>233</v>
      </c>
      <c r="H9" s="374"/>
      <c r="I9" s="392" t="s">
        <v>234</v>
      </c>
      <c r="J9" s="391"/>
      <c r="L9" s="15"/>
    </row>
    <row r="10" spans="1:12" ht="30.95" customHeight="1" x14ac:dyDescent="0.25">
      <c r="A10" s="27"/>
      <c r="B10" s="68"/>
      <c r="C10" s="269" t="s">
        <v>238</v>
      </c>
      <c r="D10" s="269" t="s">
        <v>239</v>
      </c>
      <c r="E10" s="269" t="s">
        <v>238</v>
      </c>
      <c r="F10" s="269" t="s">
        <v>239</v>
      </c>
      <c r="G10" s="269" t="s">
        <v>238</v>
      </c>
      <c r="H10" s="270" t="s">
        <v>239</v>
      </c>
      <c r="I10" s="269" t="s">
        <v>238</v>
      </c>
      <c r="J10" s="270" t="s">
        <v>239</v>
      </c>
      <c r="L10" s="15"/>
    </row>
    <row r="11" spans="1:12" ht="18" customHeight="1" x14ac:dyDescent="0.25">
      <c r="A11" s="56" t="s">
        <v>237</v>
      </c>
      <c r="B11" s="68"/>
      <c r="C11" s="271">
        <v>608000000</v>
      </c>
      <c r="D11" s="272">
        <v>14000000</v>
      </c>
      <c r="E11" s="273">
        <v>599000000</v>
      </c>
      <c r="F11" s="272">
        <v>63000000</v>
      </c>
      <c r="G11" s="271">
        <v>564000000</v>
      </c>
      <c r="H11" s="272">
        <v>140000000</v>
      </c>
      <c r="I11" s="273">
        <v>1771000000</v>
      </c>
      <c r="J11" s="272">
        <v>217000000</v>
      </c>
      <c r="L11" s="15"/>
    </row>
    <row r="12" spans="1:12" ht="18" customHeight="1" x14ac:dyDescent="0.25">
      <c r="A12" s="56" t="s">
        <v>240</v>
      </c>
      <c r="B12" s="68"/>
      <c r="C12" s="86">
        <v>0</v>
      </c>
      <c r="D12" s="88">
        <v>72000000</v>
      </c>
      <c r="E12" s="274">
        <v>0</v>
      </c>
      <c r="F12" s="88">
        <v>78000000</v>
      </c>
      <c r="G12" s="86">
        <v>0</v>
      </c>
      <c r="H12" s="88">
        <v>-99000000</v>
      </c>
      <c r="I12" s="274">
        <v>0</v>
      </c>
      <c r="J12" s="88">
        <v>51000000</v>
      </c>
      <c r="L12" s="15"/>
    </row>
    <row r="13" spans="1:12" ht="18" customHeight="1" x14ac:dyDescent="0.25">
      <c r="A13" s="56" t="s">
        <v>241</v>
      </c>
      <c r="B13" s="68"/>
      <c r="C13" s="86">
        <v>8000000</v>
      </c>
      <c r="D13" s="88">
        <v>0</v>
      </c>
      <c r="E13" s="274">
        <v>8000000</v>
      </c>
      <c r="F13" s="88">
        <v>0</v>
      </c>
      <c r="G13" s="86">
        <v>-7000000</v>
      </c>
      <c r="H13" s="88">
        <v>0</v>
      </c>
      <c r="I13" s="274">
        <v>9000000</v>
      </c>
      <c r="J13" s="88">
        <v>0</v>
      </c>
      <c r="L13" s="15"/>
    </row>
    <row r="14" spans="1:12" ht="18" customHeight="1" x14ac:dyDescent="0.25">
      <c r="A14" s="56" t="s">
        <v>242</v>
      </c>
      <c r="B14" s="68"/>
      <c r="C14" s="275">
        <v>2000000</v>
      </c>
      <c r="D14" s="136">
        <v>8000000</v>
      </c>
      <c r="E14" s="276">
        <v>1000000</v>
      </c>
      <c r="F14" s="136">
        <v>13000000</v>
      </c>
      <c r="G14" s="275">
        <v>0</v>
      </c>
      <c r="H14" s="136">
        <v>5000000</v>
      </c>
      <c r="I14" s="276">
        <v>3000000</v>
      </c>
      <c r="J14" s="88">
        <v>26000000</v>
      </c>
      <c r="L14" s="15"/>
    </row>
    <row r="15" spans="1:12" ht="18" customHeight="1" x14ac:dyDescent="0.25">
      <c r="A15" s="127" t="s">
        <v>243</v>
      </c>
      <c r="B15" s="68"/>
      <c r="C15" s="277">
        <f t="shared" ref="C15:J15" si="0">SUM(C11:C14)</f>
        <v>618000000</v>
      </c>
      <c r="D15" s="277">
        <f t="shared" si="0"/>
        <v>94000000</v>
      </c>
      <c r="E15" s="277">
        <f t="shared" si="0"/>
        <v>608000000</v>
      </c>
      <c r="F15" s="277">
        <f t="shared" si="0"/>
        <v>154000000</v>
      </c>
      <c r="G15" s="266">
        <f t="shared" si="0"/>
        <v>557000000</v>
      </c>
      <c r="H15" s="278">
        <f t="shared" si="0"/>
        <v>46000000</v>
      </c>
      <c r="I15" s="277">
        <f t="shared" si="0"/>
        <v>1783000000</v>
      </c>
      <c r="J15" s="278">
        <f t="shared" si="0"/>
        <v>294000000</v>
      </c>
      <c r="L15" s="15"/>
    </row>
    <row r="16" spans="1:12" ht="15" customHeight="1" x14ac:dyDescent="0.25">
      <c r="A16" s="15"/>
      <c r="B16" s="68"/>
      <c r="C16" s="263"/>
      <c r="D16" s="263"/>
      <c r="E16" s="263"/>
      <c r="F16" s="263"/>
      <c r="G16" s="267"/>
      <c r="H16" s="263"/>
      <c r="I16" s="263"/>
      <c r="J16" s="263"/>
      <c r="L16" s="15"/>
    </row>
    <row r="17" spans="1:12" ht="18" customHeight="1" x14ac:dyDescent="0.25">
      <c r="A17" s="264" t="s">
        <v>161</v>
      </c>
      <c r="B17" s="68"/>
      <c r="C17" s="372" t="s">
        <v>231</v>
      </c>
      <c r="D17" s="387"/>
      <c r="E17" s="372" t="s">
        <v>232</v>
      </c>
      <c r="F17" s="384"/>
      <c r="G17" s="372" t="s">
        <v>233</v>
      </c>
      <c r="H17" s="374"/>
      <c r="I17" s="375" t="s">
        <v>234</v>
      </c>
      <c r="J17" s="384"/>
      <c r="L17" s="15"/>
    </row>
    <row r="18" spans="1:12" ht="18" customHeight="1" x14ac:dyDescent="0.25">
      <c r="A18" s="81" t="s">
        <v>244</v>
      </c>
      <c r="B18" s="68"/>
      <c r="C18" s="279"/>
      <c r="D18" s="280"/>
      <c r="E18" s="279"/>
      <c r="F18" s="281"/>
      <c r="G18" s="282"/>
      <c r="H18" s="281"/>
      <c r="I18" s="280"/>
      <c r="J18" s="281"/>
      <c r="L18" s="15"/>
    </row>
    <row r="19" spans="1:12" ht="18" customHeight="1" x14ac:dyDescent="0.25">
      <c r="A19" s="56" t="s">
        <v>245</v>
      </c>
      <c r="B19" s="68"/>
      <c r="C19" s="376">
        <v>649000000</v>
      </c>
      <c r="D19" s="385"/>
      <c r="E19" s="376">
        <v>767000000</v>
      </c>
      <c r="F19" s="368"/>
      <c r="G19" s="376">
        <v>963000000</v>
      </c>
      <c r="H19" s="388"/>
      <c r="I19" s="376">
        <f t="shared" ref="I19:I25" si="1">C19+E19+G19</f>
        <v>2379000000</v>
      </c>
      <c r="J19" s="388"/>
      <c r="L19" s="15"/>
    </row>
    <row r="20" spans="1:12" ht="18" customHeight="1" x14ac:dyDescent="0.25">
      <c r="A20" s="56" t="s">
        <v>246</v>
      </c>
      <c r="B20" s="68"/>
      <c r="C20" s="361">
        <f>-58000000</f>
        <v>-58000000</v>
      </c>
      <c r="D20" s="385"/>
      <c r="E20" s="361">
        <v>-82000000</v>
      </c>
      <c r="F20" s="368"/>
      <c r="G20" s="361">
        <v>74000000</v>
      </c>
      <c r="H20" s="362"/>
      <c r="I20" s="361">
        <f t="shared" si="1"/>
        <v>-66000000</v>
      </c>
      <c r="J20" s="368"/>
      <c r="L20" s="15"/>
    </row>
    <row r="21" spans="1:12" ht="18" customHeight="1" x14ac:dyDescent="0.25">
      <c r="A21" s="56" t="s">
        <v>247</v>
      </c>
      <c r="B21" s="68"/>
      <c r="C21" s="361">
        <v>-10000000</v>
      </c>
      <c r="D21" s="385"/>
      <c r="E21" s="361">
        <v>-14000000</v>
      </c>
      <c r="F21" s="368"/>
      <c r="G21" s="361">
        <v>-5000000</v>
      </c>
      <c r="H21" s="362"/>
      <c r="I21" s="361">
        <f t="shared" si="1"/>
        <v>-29000000</v>
      </c>
      <c r="J21" s="368"/>
      <c r="L21" s="15"/>
    </row>
    <row r="22" spans="1:12" ht="18" customHeight="1" x14ac:dyDescent="0.25">
      <c r="A22" s="56" t="s">
        <v>248</v>
      </c>
      <c r="B22" s="68"/>
      <c r="C22" s="361">
        <v>-618000000</v>
      </c>
      <c r="D22" s="385"/>
      <c r="E22" s="361">
        <v>-608000000</v>
      </c>
      <c r="F22" s="368"/>
      <c r="G22" s="361">
        <v>-557000000</v>
      </c>
      <c r="H22" s="362"/>
      <c r="I22" s="361">
        <f t="shared" si="1"/>
        <v>-1783000000</v>
      </c>
      <c r="J22" s="368"/>
      <c r="L22" s="15"/>
    </row>
    <row r="23" spans="1:12" ht="18" customHeight="1" x14ac:dyDescent="0.25">
      <c r="A23" s="56" t="s">
        <v>249</v>
      </c>
      <c r="B23" s="68"/>
      <c r="C23" s="361">
        <v>-42000000</v>
      </c>
      <c r="D23" s="385"/>
      <c r="E23" s="361">
        <v>-43000000</v>
      </c>
      <c r="F23" s="368"/>
      <c r="G23" s="361">
        <v>-43000000</v>
      </c>
      <c r="H23" s="386"/>
      <c r="I23" s="361">
        <f t="shared" si="1"/>
        <v>-128000000</v>
      </c>
      <c r="J23" s="368"/>
      <c r="L23" s="15"/>
    </row>
    <row r="24" spans="1:12" ht="18" customHeight="1" x14ac:dyDescent="0.25">
      <c r="A24" s="56" t="s">
        <v>250</v>
      </c>
      <c r="B24" s="68"/>
      <c r="C24" s="380">
        <v>1000000</v>
      </c>
      <c r="D24" s="381"/>
      <c r="E24" s="380">
        <v>43000000</v>
      </c>
      <c r="F24" s="382"/>
      <c r="G24" s="380">
        <v>25000000</v>
      </c>
      <c r="H24" s="383"/>
      <c r="I24" s="354">
        <f t="shared" si="1"/>
        <v>69000000</v>
      </c>
      <c r="J24" s="368"/>
      <c r="L24" s="15"/>
    </row>
    <row r="25" spans="1:12" ht="18" customHeight="1" x14ac:dyDescent="0.25">
      <c r="A25" s="127" t="s">
        <v>251</v>
      </c>
      <c r="B25" s="68"/>
      <c r="C25" s="356">
        <f>SUM(C19, C22:D24, -C20, -C21)</f>
        <v>58000000</v>
      </c>
      <c r="D25" s="384"/>
      <c r="E25" s="356">
        <f>SUM(E19, E22:F24, -E20, -E21)</f>
        <v>255000000</v>
      </c>
      <c r="F25" s="384"/>
      <c r="G25" s="356">
        <f>SUM(G19, G22:H24, -G20, -G21)</f>
        <v>319000000</v>
      </c>
      <c r="H25" s="358"/>
      <c r="I25" s="356">
        <f t="shared" si="1"/>
        <v>632000000</v>
      </c>
      <c r="J25" s="384"/>
      <c r="L25" s="15"/>
    </row>
    <row r="26" spans="1:12" ht="15" customHeight="1" x14ac:dyDescent="0.25">
      <c r="A26" s="110"/>
      <c r="B26" s="68"/>
      <c r="L26" s="15"/>
    </row>
    <row r="27" spans="1:12" ht="18" customHeight="1" x14ac:dyDescent="0.25">
      <c r="A27" s="268" t="s">
        <v>161</v>
      </c>
      <c r="B27" s="68"/>
      <c r="C27" s="372" t="s">
        <v>231</v>
      </c>
      <c r="D27" s="373" t="s">
        <v>27</v>
      </c>
      <c r="E27" s="372" t="s">
        <v>232</v>
      </c>
      <c r="F27" s="357"/>
      <c r="G27" s="372" t="s">
        <v>233</v>
      </c>
      <c r="H27" s="374"/>
      <c r="I27" s="375" t="s">
        <v>234</v>
      </c>
      <c r="J27" s="357"/>
      <c r="L27" s="15"/>
    </row>
    <row r="28" spans="1:12" ht="18" customHeight="1" x14ac:dyDescent="0.25">
      <c r="A28" s="31" t="s">
        <v>159</v>
      </c>
      <c r="B28" s="68"/>
      <c r="C28" s="376">
        <v>1613000000</v>
      </c>
      <c r="D28" s="330"/>
      <c r="E28" s="376">
        <v>1667000000</v>
      </c>
      <c r="F28" s="377"/>
      <c r="G28" s="376">
        <v>1564000000</v>
      </c>
      <c r="H28" s="378"/>
      <c r="I28" s="379">
        <v>1564000000</v>
      </c>
      <c r="J28" s="377"/>
      <c r="L28" s="15"/>
    </row>
    <row r="29" spans="1:12" ht="18" customHeight="1" x14ac:dyDescent="0.25">
      <c r="A29" s="56" t="s">
        <v>252</v>
      </c>
      <c r="B29" s="68"/>
      <c r="C29" s="369"/>
      <c r="D29" s="330"/>
      <c r="E29" s="369"/>
      <c r="F29" s="364"/>
      <c r="G29" s="369"/>
      <c r="H29" s="370"/>
      <c r="I29" s="371"/>
      <c r="J29" s="364"/>
      <c r="L29" s="15"/>
    </row>
    <row r="30" spans="1:12" ht="18" customHeight="1" x14ac:dyDescent="0.25">
      <c r="A30" s="43" t="s">
        <v>253</v>
      </c>
      <c r="B30" s="68"/>
      <c r="C30" s="361">
        <v>-4000000</v>
      </c>
      <c r="D30" s="330"/>
      <c r="E30" s="361">
        <v>0</v>
      </c>
      <c r="F30" s="364"/>
      <c r="G30" s="361">
        <v>-105000000</v>
      </c>
      <c r="H30" s="362"/>
      <c r="I30" s="361">
        <f>C30+E30+G30</f>
        <v>-109000000</v>
      </c>
      <c r="J30" s="364"/>
      <c r="L30" s="15"/>
    </row>
    <row r="31" spans="1:12" ht="18" customHeight="1" x14ac:dyDescent="0.25">
      <c r="A31" s="43" t="s">
        <v>254</v>
      </c>
      <c r="B31" s="68"/>
      <c r="C31" s="361">
        <v>1180000000</v>
      </c>
      <c r="D31" s="330"/>
      <c r="E31" s="361">
        <v>3000000</v>
      </c>
      <c r="F31" s="364"/>
      <c r="G31" s="361">
        <v>66000000</v>
      </c>
      <c r="H31" s="362"/>
      <c r="I31" s="361">
        <f>C31+E31+G31</f>
        <v>1249000000</v>
      </c>
      <c r="J31" s="364"/>
      <c r="L31" s="15"/>
    </row>
    <row r="32" spans="1:12" ht="18" customHeight="1" x14ac:dyDescent="0.25">
      <c r="A32" s="43" t="s">
        <v>255</v>
      </c>
      <c r="B32" s="68"/>
      <c r="C32" s="361">
        <v>0</v>
      </c>
      <c r="D32" s="367"/>
      <c r="E32" s="361">
        <v>0</v>
      </c>
      <c r="F32" s="362"/>
      <c r="G32" s="361">
        <v>-339000000</v>
      </c>
      <c r="H32" s="362"/>
      <c r="I32" s="361">
        <f>C32+E32+G32</f>
        <v>-339000000</v>
      </c>
      <c r="J32" s="368"/>
      <c r="L32" s="15"/>
    </row>
    <row r="33" spans="1:12" ht="18" customHeight="1" x14ac:dyDescent="0.25">
      <c r="A33" s="43" t="s">
        <v>256</v>
      </c>
      <c r="B33" s="68"/>
      <c r="C33" s="361">
        <v>-94000000</v>
      </c>
      <c r="D33" s="330"/>
      <c r="E33" s="361">
        <v>-154000000</v>
      </c>
      <c r="F33" s="330"/>
      <c r="G33" s="361">
        <v>-46000000</v>
      </c>
      <c r="H33" s="362"/>
      <c r="I33" s="363">
        <f>C33+E33+G33</f>
        <v>-294000000</v>
      </c>
      <c r="J33" s="364"/>
      <c r="L33" s="15"/>
    </row>
    <row r="34" spans="1:12" ht="18" customHeight="1" x14ac:dyDescent="0.25">
      <c r="A34" s="285" t="s">
        <v>257</v>
      </c>
      <c r="B34" s="68"/>
      <c r="C34" s="354">
        <f>C20+C13+C6</f>
        <v>-90000000</v>
      </c>
      <c r="D34" s="365"/>
      <c r="E34" s="354">
        <f>SUM(E20, E13, E6)</f>
        <v>-50000000</v>
      </c>
      <c r="F34" s="366"/>
      <c r="G34" s="354">
        <f>G20+G13+G6</f>
        <v>2000000</v>
      </c>
      <c r="H34" s="366"/>
      <c r="I34" s="354">
        <f>I20+I13+I6</f>
        <v>-138000000</v>
      </c>
      <c r="J34" s="366"/>
      <c r="L34" s="15"/>
    </row>
    <row r="35" spans="1:12" ht="30.95" customHeight="1" x14ac:dyDescent="0.25">
      <c r="A35" s="286" t="s">
        <v>258</v>
      </c>
      <c r="B35" s="68"/>
      <c r="C35" s="354">
        <f>C28-SUM(C30:C34)</f>
        <v>621000000</v>
      </c>
      <c r="D35" s="355"/>
      <c r="E35" s="356">
        <f>E28-SUM(E30:E34)</f>
        <v>1868000000</v>
      </c>
      <c r="F35" s="357"/>
      <c r="G35" s="356">
        <f>G28-SUM(G30:G34)</f>
        <v>1986000000</v>
      </c>
      <c r="H35" s="358"/>
      <c r="I35" s="356">
        <f>I28-SUM(I30:I34)</f>
        <v>1195000000</v>
      </c>
      <c r="J35" s="357"/>
      <c r="L35" s="15"/>
    </row>
    <row r="36" spans="1:12" ht="15" customHeight="1" x14ac:dyDescent="0.25">
      <c r="A36" s="110"/>
      <c r="B36" s="68"/>
      <c r="C36" s="13"/>
      <c r="G36" s="110"/>
      <c r="L36" s="15"/>
    </row>
    <row r="37" spans="1:12" ht="15" customHeight="1" x14ac:dyDescent="0.25">
      <c r="A37" s="112"/>
      <c r="B37" s="112"/>
      <c r="C37" s="112"/>
      <c r="D37" s="112"/>
      <c r="E37" s="112"/>
      <c r="F37" s="112"/>
      <c r="G37" s="112"/>
      <c r="H37" s="261"/>
      <c r="I37" s="261"/>
      <c r="J37" s="261"/>
      <c r="L37" s="15"/>
    </row>
    <row r="38" spans="1:12" ht="18" customHeight="1" x14ac:dyDescent="0.25">
      <c r="A38" s="337" t="s">
        <v>229</v>
      </c>
      <c r="B38" s="338"/>
      <c r="C38" s="338"/>
      <c r="D38" s="338"/>
      <c r="E38" s="338"/>
      <c r="F38" s="338"/>
      <c r="G38" s="338"/>
      <c r="H38" s="359"/>
      <c r="I38" s="359"/>
      <c r="J38" s="359"/>
      <c r="K38" s="330"/>
      <c r="L38" s="360"/>
    </row>
    <row r="39" spans="1:12" ht="15" customHeight="1" x14ac:dyDescent="0.2">
      <c r="A39" s="337" t="s">
        <v>259</v>
      </c>
      <c r="B39" s="336"/>
      <c r="C39" s="336"/>
      <c r="D39" s="336"/>
      <c r="E39" s="336"/>
      <c r="F39" s="336"/>
      <c r="G39" s="336"/>
      <c r="H39" s="330"/>
      <c r="I39" s="330"/>
      <c r="J39" s="330"/>
      <c r="L39" s="15"/>
    </row>
    <row r="40" spans="1:12" ht="15" customHeight="1" x14ac:dyDescent="0.25">
      <c r="A40" s="112"/>
      <c r="B40" s="112"/>
      <c r="C40" s="112"/>
      <c r="D40" s="112"/>
      <c r="E40" s="112"/>
      <c r="F40" s="112"/>
      <c r="G40" s="112"/>
      <c r="H40" s="261"/>
      <c r="I40" s="261"/>
      <c r="J40" s="261"/>
      <c r="L40" s="15"/>
    </row>
    <row r="41" spans="1:12" ht="15" customHeight="1" x14ac:dyDescent="0.25">
      <c r="A41" s="112"/>
      <c r="B41" s="112"/>
      <c r="C41" s="112"/>
      <c r="D41" s="112"/>
      <c r="E41" s="112"/>
      <c r="F41" s="112"/>
      <c r="G41" s="112"/>
      <c r="H41" s="261"/>
      <c r="I41" s="261"/>
      <c r="J41" s="261"/>
      <c r="L41" s="15"/>
    </row>
    <row r="42" spans="1:12" ht="15" customHeight="1" x14ac:dyDescent="0.25">
      <c r="A42" s="112"/>
      <c r="B42" s="112"/>
      <c r="C42" s="112"/>
      <c r="D42" s="112"/>
      <c r="E42" s="112"/>
      <c r="F42" s="112"/>
      <c r="G42" s="112"/>
      <c r="H42" s="261"/>
      <c r="I42" s="261"/>
      <c r="J42" s="261"/>
      <c r="L42" s="15"/>
    </row>
    <row r="43" spans="1:12" ht="15" customHeight="1" x14ac:dyDescent="0.25">
      <c r="A43" s="112"/>
      <c r="B43" s="112"/>
      <c r="C43" s="112"/>
      <c r="D43" s="112"/>
      <c r="E43" s="112"/>
      <c r="F43" s="112"/>
      <c r="G43" s="112"/>
      <c r="H43" s="261"/>
      <c r="I43" s="261"/>
      <c r="J43" s="261"/>
      <c r="L43" s="15"/>
    </row>
    <row r="44" spans="1:12" ht="15" customHeight="1" x14ac:dyDescent="0.25">
      <c r="A44" s="112"/>
      <c r="B44" s="112"/>
      <c r="C44" s="112"/>
      <c r="D44" s="112"/>
      <c r="E44" s="112"/>
      <c r="F44" s="112"/>
      <c r="G44" s="112"/>
      <c r="H44" s="261"/>
      <c r="I44" s="261"/>
      <c r="J44" s="261"/>
      <c r="L44" s="15"/>
    </row>
    <row r="45" spans="1:12" ht="15" customHeight="1" x14ac:dyDescent="0.25">
      <c r="A45" s="112"/>
      <c r="B45" s="112"/>
      <c r="C45" s="112"/>
      <c r="D45" s="112"/>
      <c r="E45" s="112"/>
      <c r="F45" s="112"/>
      <c r="G45" s="112"/>
      <c r="H45" s="261"/>
      <c r="I45" s="261"/>
      <c r="J45" s="261"/>
      <c r="L45" s="15"/>
    </row>
    <row r="46" spans="1:12" ht="15" customHeight="1" x14ac:dyDescent="0.25">
      <c r="A46" s="112"/>
      <c r="B46" s="112"/>
      <c r="C46" s="112"/>
      <c r="D46" s="112"/>
      <c r="E46" s="112"/>
      <c r="F46" s="112"/>
      <c r="G46" s="112"/>
      <c r="H46" s="261"/>
      <c r="I46" s="261"/>
      <c r="J46" s="261"/>
      <c r="L46" s="15"/>
    </row>
    <row r="47" spans="1:12" ht="15" customHeight="1" x14ac:dyDescent="0.25">
      <c r="A47" s="110"/>
      <c r="B47" s="68"/>
      <c r="C47" s="263"/>
      <c r="D47" s="263"/>
      <c r="E47" s="263"/>
      <c r="F47" s="263"/>
      <c r="G47" s="110"/>
      <c r="H47" s="261"/>
      <c r="I47" s="261"/>
      <c r="J47" s="261"/>
      <c r="L47" s="15"/>
    </row>
    <row r="48" spans="1:12" ht="15" customHeight="1" x14ac:dyDescent="0.25">
      <c r="A48" s="110"/>
      <c r="B48" s="68"/>
      <c r="C48" s="263"/>
      <c r="D48" s="263"/>
      <c r="E48" s="263"/>
      <c r="F48" s="263"/>
      <c r="G48" s="110"/>
      <c r="H48" s="261"/>
      <c r="I48" s="261"/>
      <c r="J48" s="261"/>
      <c r="L48" s="15"/>
    </row>
    <row r="49" spans="1:19" ht="15" customHeight="1" x14ac:dyDescent="0.25">
      <c r="A49" s="110"/>
      <c r="B49" s="110"/>
      <c r="C49" s="110"/>
      <c r="D49" s="110"/>
      <c r="E49" s="110"/>
      <c r="F49" s="110"/>
      <c r="G49" s="110"/>
      <c r="H49" s="110"/>
      <c r="I49" s="110"/>
      <c r="J49" s="110"/>
      <c r="K49" s="110"/>
      <c r="L49" s="110"/>
      <c r="M49" s="110"/>
      <c r="N49" s="110"/>
      <c r="O49" s="110"/>
      <c r="P49" s="110"/>
      <c r="Q49" s="110"/>
      <c r="R49" s="110"/>
      <c r="S49" s="110"/>
    </row>
    <row r="50" spans="1:19" ht="15" customHeight="1" x14ac:dyDescent="0.25">
      <c r="A50" s="110"/>
      <c r="B50" s="110"/>
      <c r="C50" s="110"/>
      <c r="D50" s="110"/>
      <c r="E50" s="110"/>
      <c r="F50" s="110"/>
      <c r="G50" s="110"/>
      <c r="H50" s="110"/>
      <c r="I50" s="110"/>
      <c r="J50" s="110"/>
      <c r="K50" s="110"/>
      <c r="L50" s="110"/>
      <c r="M50" s="110"/>
      <c r="N50" s="110"/>
      <c r="O50" s="110"/>
      <c r="P50" s="110"/>
      <c r="Q50" s="110"/>
      <c r="R50" s="110"/>
      <c r="S50" s="110"/>
    </row>
    <row r="51" spans="1:19" ht="15" customHeight="1" x14ac:dyDescent="0.25">
      <c r="A51" s="110"/>
      <c r="B51" s="110"/>
      <c r="C51" s="110"/>
      <c r="D51" s="110"/>
      <c r="E51" s="110"/>
      <c r="F51" s="110"/>
      <c r="G51" s="110"/>
      <c r="H51" s="110"/>
      <c r="I51" s="110"/>
      <c r="J51" s="110"/>
      <c r="K51" s="110"/>
      <c r="L51" s="110"/>
      <c r="M51" s="110"/>
      <c r="N51" s="110"/>
      <c r="O51" s="110"/>
      <c r="P51" s="110"/>
      <c r="Q51" s="110"/>
      <c r="R51" s="110"/>
      <c r="S51" s="110"/>
    </row>
    <row r="52" spans="1:19" ht="15" customHeight="1" x14ac:dyDescent="0.2"/>
    <row r="53" spans="1:19" ht="15" customHeight="1" x14ac:dyDescent="0.2"/>
    <row r="54" spans="1:19" ht="15" customHeight="1" x14ac:dyDescent="0.2"/>
    <row r="55" spans="1:19" ht="15" customHeight="1" x14ac:dyDescent="0.2"/>
    <row r="56" spans="1:19" ht="15" customHeight="1" x14ac:dyDescent="0.2"/>
    <row r="57" spans="1:19" ht="15" customHeight="1" x14ac:dyDescent="0.2"/>
    <row r="58" spans="1:19" ht="15" customHeight="1" x14ac:dyDescent="0.2"/>
    <row r="59" spans="1:19" ht="15" customHeight="1" x14ac:dyDescent="0.2"/>
    <row r="60" spans="1:19" ht="15" customHeight="1" x14ac:dyDescent="0.2"/>
    <row r="61" spans="1:19" ht="15" customHeight="1" x14ac:dyDescent="0.2"/>
    <row r="62" spans="1:19" ht="15" customHeight="1" x14ac:dyDescent="0.2"/>
    <row r="63" spans="1:19" ht="15" customHeight="1" x14ac:dyDescent="0.2"/>
    <row r="64" spans="1:1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sheetData>
  <mergeCells count="93">
    <mergeCell ref="A1:L1"/>
    <mergeCell ref="A2:L2"/>
    <mergeCell ref="C4:D4"/>
    <mergeCell ref="E4:F4"/>
    <mergeCell ref="G4:H4"/>
    <mergeCell ref="I4:J4"/>
    <mergeCell ref="C5:D5"/>
    <mergeCell ref="E5:F5"/>
    <mergeCell ref="G5:H5"/>
    <mergeCell ref="I5:J5"/>
    <mergeCell ref="C6:D6"/>
    <mergeCell ref="E6:F6"/>
    <mergeCell ref="G6:H6"/>
    <mergeCell ref="I6:J6"/>
    <mergeCell ref="C7:D7"/>
    <mergeCell ref="E7:F7"/>
    <mergeCell ref="G7:H7"/>
    <mergeCell ref="I7:J7"/>
    <mergeCell ref="C9:D9"/>
    <mergeCell ref="E9:F9"/>
    <mergeCell ref="G9:H9"/>
    <mergeCell ref="I9:J9"/>
    <mergeCell ref="C17:D17"/>
    <mergeCell ref="E17:F17"/>
    <mergeCell ref="G17:H17"/>
    <mergeCell ref="I17:J17"/>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A39:J39"/>
    <mergeCell ref="C35:D35"/>
    <mergeCell ref="E35:F35"/>
    <mergeCell ref="G35:H35"/>
    <mergeCell ref="I35:J35"/>
    <mergeCell ref="A38:F38"/>
    <mergeCell ref="G38:L38"/>
  </mergeCells>
  <pageMargins left="0.7" right="0.7" top="0.75" bottom="0.75" header="0.3" footer="0.3"/>
  <pageSetup orientation="landscape"/>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IR Package - Table of Contents</vt:lpstr>
      <vt:lpstr>Statements of Income</vt:lpstr>
      <vt:lpstr>Balance Sheets</vt:lpstr>
      <vt:lpstr>Statements of Cash Flows</vt:lpstr>
      <vt:lpstr>Segment Income Statement</vt:lpstr>
      <vt:lpstr>United States E&amp;P Supplemental </vt:lpstr>
      <vt:lpstr>International E&amp;P Supplemental </vt:lpstr>
      <vt:lpstr>Non-GAAP Reconciliations</vt:lpstr>
      <vt:lpstr>Non-GAAP Reconciliations 2</vt:lpstr>
      <vt:lpstr>Non-GAAP Reconciliations 3</vt:lpstr>
      <vt:lpstr>'Balance Sheets'!Print_Area</vt:lpstr>
      <vt:lpstr>'International E&amp;P Supplemental '!Print_Area</vt:lpstr>
      <vt:lpstr>'IR Package - Table of Contents'!Print_Area</vt:lpstr>
      <vt:lpstr>'Non-GAAP Reconciliations'!Print_Area</vt:lpstr>
      <vt:lpstr>'Non-GAAP Reconciliations 3'!Print_Area</vt:lpstr>
      <vt:lpstr>'Segment Income Statement'!Print_Area</vt:lpstr>
      <vt:lpstr>'Statements of Cash Flows'!Print_Area</vt:lpstr>
      <vt:lpstr>'Statements of Income'!Print_Area</vt:lpstr>
      <vt:lpstr>'United States E&amp;P Supplemental '!Print_Area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MRO-MASTER WB-2018 Q3</dc:title>
  <dc:creator>Workiva - Alexandra Gonzalez</dc:creator>
  <cp:lastModifiedBy>Reid, John H. (MRO)</cp:lastModifiedBy>
  <dcterms:created xsi:type="dcterms:W3CDTF">2018-11-07T15:21:37Z</dcterms:created>
  <dcterms:modified xsi:type="dcterms:W3CDTF">2018-11-07T16:21:49Z</dcterms:modified>
</cp:coreProperties>
</file>