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ydrs620.mnet.com\users127$\My Documents\Earnings\2016 Q4\"/>
    </mc:Choice>
  </mc:AlternateContent>
  <bookViews>
    <workbookView xWindow="0" yWindow="0" windowWidth="28800" windowHeight="14232"/>
  </bookViews>
  <sheets>
    <sheet name="IR Package - Table of Contents" sheetId="1" r:id="rId1"/>
    <sheet name="Segment Income Statement" sheetId="2" r:id="rId2"/>
    <sheet name="Statements of Income" sheetId="3" r:id="rId3"/>
    <sheet name="Balance Sheets" sheetId="4" r:id="rId4"/>
    <sheet name="Statements of Cash Flows" sheetId="5" r:id="rId5"/>
    <sheet name="Net PP&amp;E" sheetId="6" r:id="rId6"/>
    <sheet name="North America E&amp;P Supplemental " sheetId="7" r:id="rId7"/>
    <sheet name="North America E&amp;P Sales Volumes" sheetId="8" r:id="rId8"/>
    <sheet name="North America E&amp;P  Price Realiz" sheetId="9" r:id="rId9"/>
    <sheet name="International E&amp;P Supplemental " sheetId="10" r:id="rId10"/>
    <sheet name="International E&amp;P Sales Volumes" sheetId="11" r:id="rId11"/>
    <sheet name="International E&amp;P Price Realiza" sheetId="12" r:id="rId12"/>
    <sheet name="Oil Sands Mining Supplemental F" sheetId="13" r:id="rId13"/>
    <sheet name="Non-GAAP Reconciliations" sheetId="14" r:id="rId14"/>
    <sheet name="Non-GAAP Reconciliations 2" sheetId="15" r:id="rId15"/>
    <sheet name="Non-GAAP Reserve Reconciliation" sheetId="16" r:id="rId16"/>
    <sheet name="Market Data" sheetId="17" r:id="rId17"/>
  </sheets>
  <definedNames>
    <definedName name="_xlnm.Print_Area" localSheetId="3">'Balance Sheets'!$A$1:$K$42</definedName>
    <definedName name="_xlnm.Print_Area" localSheetId="11">'International E&amp;P Price Realiza'!$A$1:$M$31</definedName>
    <definedName name="_xlnm.Print_Area" localSheetId="5">'Net PP&amp;E'!$A$1:$K$11</definedName>
    <definedName name="_xlnm.Print_Area" localSheetId="13">'Non-GAAP Reconciliations'!$A$1:$M$30</definedName>
    <definedName name="_xlnm.Print_Area" localSheetId="15">'Non-GAAP Reserve Reconciliation'!$A$1:$C$39</definedName>
    <definedName name="_xlnm.Print_Area" localSheetId="6">'North America E&amp;P Supplemental '!$A$1:$M$31</definedName>
    <definedName name="_xlnm.Print_Area" localSheetId="2">'Statements of Income'!$A$1:$M$47</definedName>
  </definedNames>
  <calcPr calcId="152511"/>
</workbook>
</file>

<file path=xl/calcChain.xml><?xml version="1.0" encoding="utf-8"?>
<calcChain xmlns="http://schemas.openxmlformats.org/spreadsheetml/2006/main">
  <c r="M34" i="2" l="1"/>
  <c r="K39" i="15" l="1"/>
  <c r="I39" i="15"/>
  <c r="F39" i="15"/>
  <c r="E39" i="15"/>
  <c r="C39" i="15"/>
  <c r="I42" i="4"/>
  <c r="J42" i="4"/>
  <c r="K42" i="4"/>
  <c r="H42" i="4"/>
  <c r="D42" i="4"/>
  <c r="E42" i="4"/>
  <c r="F42" i="4"/>
  <c r="C42" i="4"/>
  <c r="M47" i="3"/>
  <c r="M35" i="3"/>
  <c r="L52" i="2"/>
  <c r="I52" i="2"/>
  <c r="I53" i="2" s="1"/>
  <c r="M51" i="2"/>
  <c r="M50" i="2"/>
  <c r="M49" i="2"/>
  <c r="M52" i="2" s="1"/>
  <c r="M47" i="2"/>
  <c r="M46" i="2"/>
  <c r="M45" i="2"/>
  <c r="M44" i="2"/>
  <c r="M43" i="2"/>
  <c r="M42" i="2"/>
  <c r="M41" i="2"/>
  <c r="M40" i="2"/>
  <c r="M39" i="2"/>
  <c r="M38" i="2"/>
  <c r="M35" i="2"/>
  <c r="M33" i="2"/>
  <c r="L27" i="2"/>
  <c r="M27" i="2" s="1"/>
  <c r="M22" i="2"/>
  <c r="M21" i="2"/>
  <c r="M20" i="2"/>
  <c r="M23" i="2" s="1"/>
  <c r="L20" i="2"/>
  <c r="L23" i="2" s="1"/>
  <c r="M16" i="2"/>
  <c r="M15" i="2"/>
  <c r="L14" i="2"/>
  <c r="M14" i="2" s="1"/>
  <c r="M10" i="2"/>
  <c r="M9" i="2"/>
  <c r="L8" i="2"/>
  <c r="L11" i="2" s="1"/>
  <c r="M8" i="2" l="1"/>
  <c r="M11" i="2" s="1"/>
  <c r="M17" i="2"/>
  <c r="L17" i="2"/>
  <c r="L26" i="2"/>
  <c r="M32" i="15"/>
  <c r="M30" i="15"/>
  <c r="L30" i="15"/>
  <c r="M29" i="15"/>
  <c r="M28" i="15"/>
  <c r="M24" i="15"/>
  <c r="M23" i="15"/>
  <c r="M22" i="15"/>
  <c r="M21" i="15"/>
  <c r="L14" i="15"/>
  <c r="M14" i="15" s="1"/>
  <c r="M13" i="15"/>
  <c r="M12" i="15"/>
  <c r="M10" i="15"/>
  <c r="L9" i="15"/>
  <c r="M9" i="15" s="1"/>
  <c r="M8" i="15"/>
  <c r="M7" i="15"/>
  <c r="L30" i="14"/>
  <c r="L21" i="14"/>
  <c r="I21" i="14"/>
  <c r="G21" i="14"/>
  <c r="F21" i="14"/>
  <c r="E21" i="14"/>
  <c r="D21" i="14"/>
  <c r="C21" i="14"/>
  <c r="M20" i="14"/>
  <c r="M17" i="14"/>
  <c r="M19" i="14"/>
  <c r="M16" i="14"/>
  <c r="M15" i="14"/>
  <c r="M14" i="14"/>
  <c r="M13" i="14"/>
  <c r="M12" i="14"/>
  <c r="M11" i="14"/>
  <c r="M10" i="14"/>
  <c r="M9" i="14"/>
  <c r="M8" i="14"/>
  <c r="M6" i="14"/>
  <c r="M13" i="13"/>
  <c r="M11" i="13"/>
  <c r="M9" i="13"/>
  <c r="M7" i="13"/>
  <c r="L33" i="10"/>
  <c r="M33" i="10" s="1"/>
  <c r="M32" i="10"/>
  <c r="M31" i="10"/>
  <c r="M30" i="10"/>
  <c r="M18" i="10"/>
  <c r="M17" i="10"/>
  <c r="M16" i="10"/>
  <c r="M13" i="10"/>
  <c r="M11" i="10"/>
  <c r="M9" i="10"/>
  <c r="M7" i="10"/>
  <c r="M18" i="7"/>
  <c r="M17" i="7"/>
  <c r="M16" i="7"/>
  <c r="M13" i="7"/>
  <c r="M11" i="7"/>
  <c r="M9" i="7"/>
  <c r="M7" i="7"/>
  <c r="L36" i="3"/>
  <c r="I36" i="3"/>
  <c r="C36" i="3"/>
  <c r="M33" i="3"/>
  <c r="M36" i="3" s="1"/>
  <c r="M32" i="3"/>
  <c r="M31" i="3"/>
  <c r="M28" i="3"/>
  <c r="M27" i="3"/>
  <c r="M25" i="3"/>
  <c r="M24" i="3"/>
  <c r="M23" i="3"/>
  <c r="M22" i="3"/>
  <c r="M21" i="3"/>
  <c r="M20" i="3"/>
  <c r="M19" i="3"/>
  <c r="M18" i="3"/>
  <c r="M17" i="3"/>
  <c r="M16" i="3"/>
  <c r="M13" i="3"/>
  <c r="M12" i="3"/>
  <c r="M11" i="3"/>
  <c r="M10" i="3"/>
  <c r="M9" i="3"/>
  <c r="M8" i="3"/>
  <c r="G52" i="2"/>
  <c r="G53" i="2" s="1"/>
  <c r="F52" i="2"/>
  <c r="F53" i="2" s="1"/>
  <c r="E52" i="2"/>
  <c r="E53" i="2" s="1"/>
  <c r="D52" i="2"/>
  <c r="D53" i="2" s="1"/>
  <c r="C52" i="2"/>
  <c r="C53" i="2" s="1"/>
  <c r="G30" i="2"/>
  <c r="F30" i="2"/>
  <c r="E27" i="2"/>
  <c r="D27" i="2"/>
  <c r="C27" i="2"/>
  <c r="E20" i="2"/>
  <c r="D20" i="2"/>
  <c r="D23" i="2" s="1"/>
  <c r="C20" i="2"/>
  <c r="E14" i="2"/>
  <c r="D14" i="2"/>
  <c r="D17" i="2" s="1"/>
  <c r="C14" i="2"/>
  <c r="C17" i="2" s="1"/>
  <c r="E8" i="2"/>
  <c r="E11" i="2" s="1"/>
  <c r="D8" i="2"/>
  <c r="D11" i="2" s="1"/>
  <c r="C8" i="2"/>
  <c r="C11" i="2" s="1"/>
  <c r="M21" i="14" l="1"/>
  <c r="L30" i="2"/>
  <c r="L28" i="2"/>
  <c r="M28" i="2" s="1"/>
  <c r="M26" i="2"/>
  <c r="E26" i="2"/>
  <c r="E23" i="2"/>
  <c r="C26" i="2"/>
  <c r="C28" i="2" s="1"/>
  <c r="E28" i="2"/>
  <c r="E30" i="2"/>
  <c r="C23" i="2"/>
  <c r="D26" i="2"/>
  <c r="L15" i="15"/>
  <c r="M15" i="15" s="1"/>
  <c r="M30" i="2" l="1"/>
  <c r="C30" i="2"/>
  <c r="D30" i="2"/>
  <c r="D28" i="2"/>
  <c r="L53" i="2" l="1"/>
  <c r="M48" i="2"/>
  <c r="M53" i="2" s="1"/>
</calcChain>
</file>

<file path=xl/sharedStrings.xml><?xml version="1.0" encoding="utf-8"?>
<sst xmlns="http://schemas.openxmlformats.org/spreadsheetml/2006/main" count="917" uniqueCount="347">
  <si>
    <t>Fourth Quarter 2016</t>
  </si>
  <si>
    <t>Table of Contents:</t>
  </si>
  <si>
    <t>Segment Income Summary</t>
  </si>
  <si>
    <t>Zach Dailey</t>
  </si>
  <si>
    <t>713/296-4140</t>
  </si>
  <si>
    <t>Statements of Income</t>
  </si>
  <si>
    <t>zbdailey@marathonoil.com</t>
  </si>
  <si>
    <t>Balance Sheets</t>
  </si>
  <si>
    <t>Statements of Cash Flows</t>
  </si>
  <si>
    <t>Janine Kaul</t>
  </si>
  <si>
    <t>713/296-2154</t>
  </si>
  <si>
    <t>Net PP&amp;E</t>
  </si>
  <si>
    <t>jkaul@marathonoil.com</t>
  </si>
  <si>
    <t>North America E&amp;P Supplemental Financial Data</t>
  </si>
  <si>
    <t>North America E&amp;P Sales Volumes</t>
  </si>
  <si>
    <t>Investor Relations</t>
  </si>
  <si>
    <t>North America E&amp;P Price Realizations</t>
  </si>
  <si>
    <t>International E&amp;P Supplemental Financial Data</t>
  </si>
  <si>
    <t>5555 San Felipe</t>
  </si>
  <si>
    <t>International E&amp;P Sales Volumes</t>
  </si>
  <si>
    <t>Houston, TX  77056-2723</t>
  </si>
  <si>
    <t>International E&amp;P Price Realizations</t>
  </si>
  <si>
    <t>Oil Sands Mining Supplemental Financial &amp; Operating Data</t>
  </si>
  <si>
    <t>Non-GAAP Reconciliations</t>
  </si>
  <si>
    <t>Non-GAAP Reconciliations 2</t>
  </si>
  <si>
    <t>Market Data</t>
  </si>
  <si>
    <t>Additional information regarding Investor Relations,</t>
  </si>
  <si>
    <t>Financial Highlights, and News Releases can be</t>
  </si>
  <si>
    <t>reviewed on our website at:  www.marathonoil.com</t>
  </si>
  <si>
    <t>Feb-15</t>
  </si>
  <si>
    <t>Marathon Oil Corporation</t>
  </si>
  <si>
    <t>1st Qtr</t>
  </si>
  <si>
    <t>2nd Qtr</t>
  </si>
  <si>
    <t>3rd Qtr</t>
  </si>
  <si>
    <t>4th Qtr</t>
  </si>
  <si>
    <t>Year</t>
  </si>
  <si>
    <t>(Dollars in millions)</t>
  </si>
  <si>
    <t>2015</t>
  </si>
  <si>
    <t/>
  </si>
  <si>
    <t>2016</t>
  </si>
  <si>
    <t>North America E&amp;P</t>
  </si>
  <si>
    <t>Income (loss) before taxes</t>
  </si>
  <si>
    <t>Income tax provision (benefit)</t>
  </si>
  <si>
    <t>Segment income (loss)</t>
  </si>
  <si>
    <t>Effective tax rate</t>
  </si>
  <si>
    <t>International E&amp;P</t>
  </si>
  <si>
    <t>Segment income</t>
  </si>
  <si>
    <t>Oil Sands Mining</t>
  </si>
  <si>
    <t>SEGMENT TOTAL</t>
  </si>
  <si>
    <t>Segment income (loss) before taxes</t>
  </si>
  <si>
    <t>Not allocated to segments - Corporate items</t>
  </si>
  <si>
    <t>Net interest and other</t>
  </si>
  <si>
    <t>General and administrative</t>
  </si>
  <si>
    <t>Other costs and income</t>
  </si>
  <si>
    <t>Items not allocated to segments, before income taxes:</t>
  </si>
  <si>
    <t>Gain (loss) on dispositions</t>
  </si>
  <si>
    <t>Proved property impairments</t>
  </si>
  <si>
    <t>Unproved property impairments</t>
  </si>
  <si>
    <t>Goodwill Impairment</t>
  </si>
  <si>
    <t>Loss on Equity Method Investment</t>
  </si>
  <si>
    <t>Pension settlement</t>
  </si>
  <si>
    <t>Unrealized gain (loss) on derivative instruments</t>
  </si>
  <si>
    <t>Reduction in workforce</t>
  </si>
  <si>
    <t>Rig termination payment</t>
  </si>
  <si>
    <t>Other</t>
  </si>
  <si>
    <t>Income (loss) from operations before income taxes</t>
  </si>
  <si>
    <t>Benefit (provision) for income taxes before special items</t>
  </si>
  <si>
    <t>Alberta provincial corporate tax rate increase</t>
  </si>
  <si>
    <t>Benefit (provision) for income taxes</t>
  </si>
  <si>
    <t>Net income (loss)</t>
  </si>
  <si>
    <t>Consolidated Statements of Income</t>
  </si>
  <si>
    <t>(Dollars in millions except per share data)</t>
  </si>
  <si>
    <t>REVENUES AND OTHER INCOME:</t>
  </si>
  <si>
    <t>Sales and other revenues, including related party</t>
  </si>
  <si>
    <t>Marketing revenues</t>
  </si>
  <si>
    <t>Income from equity method investments</t>
  </si>
  <si>
    <t>Net gain (loss) on disposal of assets</t>
  </si>
  <si>
    <t>Other income</t>
  </si>
  <si>
    <t>Total revenues and other income</t>
  </si>
  <si>
    <t>COSTS AND EXPENSES:</t>
  </si>
  <si>
    <t>Production</t>
  </si>
  <si>
    <t>Marketing, including purchases from related parties</t>
  </si>
  <si>
    <t>Other operating</t>
  </si>
  <si>
    <t>Exploration</t>
  </si>
  <si>
    <t>Depreciation, depletion and amortization</t>
  </si>
  <si>
    <t>Impairments</t>
  </si>
  <si>
    <t>Taxes other than income</t>
  </si>
  <si>
    <t>Total costs and expenses</t>
  </si>
  <si>
    <t>Income (loss) from operations</t>
  </si>
  <si>
    <t>Estimated income tax provision (benefit)</t>
  </si>
  <si>
    <t>Current</t>
  </si>
  <si>
    <t>Deferred</t>
  </si>
  <si>
    <t>Total provision (benefit) for income taxes</t>
  </si>
  <si>
    <t>NET INCOME (LOSS)</t>
  </si>
  <si>
    <t>Effective tax rate on operations</t>
  </si>
  <si>
    <t>Per common share data:</t>
  </si>
  <si>
    <t>Basic:</t>
  </si>
  <si>
    <t>Weighted average shares (millions)</t>
  </si>
  <si>
    <t>Diluted:</t>
  </si>
  <si>
    <t>ADJUSTED NET INCOME (LOSS)</t>
  </si>
  <si>
    <t>Dividends paid per common share</t>
  </si>
  <si>
    <t>Consolidated Balance Sheets</t>
  </si>
  <si>
    <t>Mar. 31</t>
  </si>
  <si>
    <t>June 30</t>
  </si>
  <si>
    <t>Sept. 30</t>
  </si>
  <si>
    <t>Dec.31</t>
  </si>
  <si>
    <t>(In millions)</t>
  </si>
  <si>
    <t>ASSETS</t>
  </si>
  <si>
    <t>Current assets:</t>
  </si>
  <si>
    <t>Cash &amp; cash equivalents</t>
  </si>
  <si>
    <t>Short-term Investments</t>
  </si>
  <si>
    <t>Receivables less allowance for doubtful accounts</t>
  </si>
  <si>
    <t>Inventories</t>
  </si>
  <si>
    <t>Other current assets</t>
  </si>
  <si>
    <t>Total current assets</t>
  </si>
  <si>
    <t>Equity method investments</t>
  </si>
  <si>
    <t>Property, plant and equipment, net</t>
  </si>
  <si>
    <t>Goodwill</t>
  </si>
  <si>
    <t>Other noncurrent assets</t>
  </si>
  <si>
    <t>Total assets</t>
  </si>
  <si>
    <t>LIABILITIES</t>
  </si>
  <si>
    <t>Current liabilities:</t>
  </si>
  <si>
    <t>Accounts payable, including related party</t>
  </si>
  <si>
    <t>Payroll and benefits payable</t>
  </si>
  <si>
    <t>Accrued taxes</t>
  </si>
  <si>
    <t>Long-term debt due within one year</t>
  </si>
  <si>
    <t>Other current liabilities</t>
  </si>
  <si>
    <t>Total current liabilities</t>
  </si>
  <si>
    <t>Long-term debt</t>
  </si>
  <si>
    <t>Deferred income taxes</t>
  </si>
  <si>
    <t>Defined benefit postretirement plan obligations</t>
  </si>
  <si>
    <t>Asset retirement obligations</t>
  </si>
  <si>
    <t>Deferred credits and other liabilities</t>
  </si>
  <si>
    <t>Total liabilities</t>
  </si>
  <si>
    <t>TOTAL STOCKHOLDERS' EQUITY</t>
  </si>
  <si>
    <t>Total liabilities and stockholders' equity</t>
  </si>
  <si>
    <t>Net shares outstanding at Balance Sheet date</t>
  </si>
  <si>
    <t>Cash and short-term investments-adjusted debt-to-capital ratio</t>
  </si>
  <si>
    <t>Consolidated Statements of Cash Flows (YTD)</t>
  </si>
  <si>
    <t>Mar.31</t>
  </si>
  <si>
    <t>Dec. 31</t>
  </si>
  <si>
    <t>OPERATING ACTIVITIES:</t>
  </si>
  <si>
    <t>Adjustments to reconcile to net cash provided</t>
  </si>
  <si>
    <t>from operating activities:</t>
  </si>
  <si>
    <t>Exploratory dry well costs and unproved property impairments</t>
  </si>
  <si>
    <t>Net (gain) loss on disposal of assets</t>
  </si>
  <si>
    <t>Net (gain) loss on derivative instruments</t>
  </si>
  <si>
    <t>Net cash received (paid) in settlement of derivative instruments</t>
  </si>
  <si>
    <t>Changes in:</t>
  </si>
  <si>
    <t>Current receivables</t>
  </si>
  <si>
    <t>Current accounts payable and accrued expenses</t>
  </si>
  <si>
    <t>All other - net</t>
  </si>
  <si>
    <t>Net cash provided by continuing operations</t>
  </si>
  <si>
    <t>Net cash provided by operating activities</t>
  </si>
  <si>
    <t>INVESTING ACTIVITIES:</t>
  </si>
  <si>
    <t>Additions to property, plant and equipment</t>
  </si>
  <si>
    <t>Acquisitions</t>
  </si>
  <si>
    <t>Disposal of assets</t>
  </si>
  <si>
    <t>Purchases of short-term investments</t>
  </si>
  <si>
    <t>Maturities of short-term investments</t>
  </si>
  <si>
    <t>Property deposit</t>
  </si>
  <si>
    <t>Investments in affiliates - net</t>
  </si>
  <si>
    <t>Net cash provided by (used in) investing activities</t>
  </si>
  <si>
    <t>FINANCING ACTIVITIES:</t>
  </si>
  <si>
    <t>Borrowings</t>
  </si>
  <si>
    <t>Debt issuance costs</t>
  </si>
  <si>
    <t>Debt - net</t>
  </si>
  <si>
    <t>Stock Issuance</t>
  </si>
  <si>
    <t>Dividends paid</t>
  </si>
  <si>
    <t>Net cash provided by (used in) financing activities</t>
  </si>
  <si>
    <t>Effect of exchange rate changes on cash</t>
  </si>
  <si>
    <t>Net increase (decrease) in cash and cash equivalents</t>
  </si>
  <si>
    <t>Cash and cash equivalents at beginning of period</t>
  </si>
  <si>
    <t>Cash and cash equivalents at end of period</t>
  </si>
  <si>
    <t>Net Property, Plant and Equipment</t>
  </si>
  <si>
    <t>International E&amp;P</t>
  </si>
  <si>
    <t>Corporate</t>
  </si>
  <si>
    <t>Total</t>
  </si>
  <si>
    <t>(Dollars in millions except per BOE statistics)</t>
  </si>
  <si>
    <t>Sales and Other Revenues</t>
  </si>
  <si>
    <t>Segment Income (Loss)</t>
  </si>
  <si>
    <t>Exploration Expense</t>
  </si>
  <si>
    <t>G&amp;G and Other</t>
  </si>
  <si>
    <t>Total exploration expense</t>
  </si>
  <si>
    <t>Costs and Expenses per BOE</t>
  </si>
  <si>
    <t>North America E&amp;P income (loss) per BOE</t>
  </si>
  <si>
    <t>Net liquid hydrocarbon sales (mbbld)</t>
  </si>
  <si>
    <t>Crude oil and condensate</t>
  </si>
  <si>
    <t>Oklahoma Resource Basins</t>
  </si>
  <si>
    <t>Bakken</t>
  </si>
  <si>
    <t>Eagle Ford</t>
  </si>
  <si>
    <t>Total crude oil and condensate</t>
  </si>
  <si>
    <t>Natural gas liquids</t>
  </si>
  <si>
    <t>Total natural gas liquids</t>
  </si>
  <si>
    <t>Total liquid hydrocarbons</t>
  </si>
  <si>
    <t>Net natural gas sales (mmcfd)</t>
  </si>
  <si>
    <t>Total natural gas</t>
  </si>
  <si>
    <t>Total net sales (mboed)</t>
  </si>
  <si>
    <t>Average price realizations (excluding hedging)</t>
  </si>
  <si>
    <t>Liquid hydrocarbon price realizations ($ per bbl)</t>
  </si>
  <si>
    <t>North America crude oil and condensate</t>
  </si>
  <si>
    <t>N.M.</t>
  </si>
  <si>
    <t>North America natural gas liquids</t>
  </si>
  <si>
    <t>Total North America liquid hydrocarbons</t>
  </si>
  <si>
    <t>Natural gas price realizations ($ per mcf)</t>
  </si>
  <si>
    <t>North America natural gas</t>
  </si>
  <si>
    <t>North America average price realizations ($ per boe)</t>
  </si>
  <si>
    <t>Market prices</t>
  </si>
  <si>
    <t>NYMEX prompt WTI oil ($/bbl)</t>
  </si>
  <si>
    <t>NYMEX settlement natural gas ($/mcf)</t>
  </si>
  <si>
    <t>Sales and Other Revenues</t>
  </si>
  <si>
    <t>Segment Income</t>
  </si>
  <si>
    <t>Exploration Expense</t>
  </si>
  <si>
    <t>G&amp;G &amp; Other</t>
  </si>
  <si>
    <t>Costs and Expenses per BOE, from Operations</t>
  </si>
  <si>
    <t>Equity Method Investments</t>
  </si>
  <si>
    <t>+ Depreciation, Depletion and Amortization</t>
  </si>
  <si>
    <t>+Tax</t>
  </si>
  <si>
    <t>Income from equity method investments before DD&amp;A and Tax</t>
  </si>
  <si>
    <t>Net liquid hydrocarbon sales (mbbld)</t>
  </si>
  <si>
    <t>Equatorial Guinea</t>
  </si>
  <si>
    <t>Libya</t>
  </si>
  <si>
    <t>United Kingdom</t>
  </si>
  <si>
    <t>Total liquid hydrocarbon</t>
  </si>
  <si>
    <t>Total liquid hydrocarbon liftings</t>
  </si>
  <si>
    <t>Total international (mboed)</t>
  </si>
  <si>
    <t>LNG (mtd)</t>
  </si>
  <si>
    <t>Methanol (mtd)</t>
  </si>
  <si>
    <t>Condensate &amp; LPG (boed)</t>
  </si>
  <si>
    <t>Average price realizations</t>
  </si>
  <si>
    <t>Liquid hydrocarbon price realizations ($ per bbl)</t>
  </si>
  <si>
    <t>International crude oil and condensate</t>
  </si>
  <si>
    <t>International natural gas liquids</t>
  </si>
  <si>
    <t>Total International liquid hydrocarbons</t>
  </si>
  <si>
    <t>Natural gas price realizations ($ per mcf)</t>
  </si>
  <si>
    <t>International natural gas</t>
  </si>
  <si>
    <t>International average price realizations ($ per boe)</t>
  </si>
  <si>
    <t>Brent (Europe) Oil ($/bbl)</t>
  </si>
  <si>
    <t>Oil Sands Mining - Supplemental Financial and Operating Data</t>
  </si>
  <si>
    <t>DD&amp;A</t>
  </si>
  <si>
    <t>Net synthetic crude oil production (mbbld)</t>
  </si>
  <si>
    <t>Net synthetic crude oil sales (mbbld)</t>
  </si>
  <si>
    <t>Synthetic crude oil average realization ($/bbl)</t>
  </si>
  <si>
    <r>
      <rPr>
        <vertAlign val="superscript"/>
        <sz val="13"/>
        <color rgb="FF000000"/>
        <rFont val="Arial"/>
        <family val="2"/>
      </rPr>
      <t>(b)</t>
    </r>
    <r>
      <rPr>
        <sz val="13"/>
        <color rgb="FF000000"/>
        <rFont val="Arial"/>
        <family val="2"/>
      </rPr>
      <t xml:space="preserve">  OPEX per synthetic barrel (before royalties) includes direct production costs (minus pre-development), shipping and handling, and taxes other than income.</t>
    </r>
  </si>
  <si>
    <t>Adjustments for special items (pre-tax):</t>
  </si>
  <si>
    <t>(Gain) loss on dispositions</t>
  </si>
  <si>
    <t>Unproved property impairments</t>
  </si>
  <si>
    <t>Unrealized (gain) loss on derivative instruments</t>
  </si>
  <si>
    <t>Other</t>
  </si>
  <si>
    <t>Provision (benefit) for income taxes related to special items</t>
  </si>
  <si>
    <t>Valuation Allowance</t>
  </si>
  <si>
    <t>Adjusted net income</t>
  </si>
  <si>
    <t>Cash Flows (YTD)</t>
  </si>
  <si>
    <t>Net cash provided by continuing operations before changes in working capital</t>
  </si>
  <si>
    <t>Production expenses</t>
  </si>
  <si>
    <t>E&amp;P production expenses</t>
  </si>
  <si>
    <t>Total Company general and administrative expenses</t>
  </si>
  <si>
    <t>Adjustments to general and administrative expenses:</t>
  </si>
  <si>
    <t>Adjusted general and administrative expenses</t>
  </si>
  <si>
    <t>E&amp;P production expenses and adjusted general and administrative expenses</t>
  </si>
  <si>
    <t>+ Depreciation, Depletion and Amortization</t>
  </si>
  <si>
    <t>Total Company benefit (provision) for income taxes</t>
  </si>
  <si>
    <t>Segment benefit (provision) for income taxes</t>
  </si>
  <si>
    <t>Provision for Income Taxes not allocated to Segments excluding impacts of Special Items</t>
  </si>
  <si>
    <t>Valuation Allowance (special item)</t>
  </si>
  <si>
    <t>Provision (benefit) for income taxes related to special items</t>
  </si>
  <si>
    <t>As of Dec. 31, 2015</t>
  </si>
  <si>
    <t>Additions</t>
  </si>
  <si>
    <t>Revisions</t>
  </si>
  <si>
    <t>Dispositions</t>
  </si>
  <si>
    <t>As of Dec. 31, 2016</t>
  </si>
  <si>
    <t>Changes in Reserves (excluding dispositions)</t>
  </si>
  <si>
    <t>Reserve Replacement Ratio (excluding dispositions)</t>
  </si>
  <si>
    <t>Organic Changes in Reserves (excluding acquisitions, dispositions, revisions)</t>
  </si>
  <si>
    <t>Organic Reserve Replacement Ratio (excluding acquisitions, dispositions, revisions)</t>
  </si>
  <si>
    <t>Property Acquisition Costs</t>
  </si>
  <si>
    <t>Capitalized Asset Retirement Costs</t>
  </si>
  <si>
    <t>Adjusted Finding and Development costs</t>
  </si>
  <si>
    <t>Adjusted Finding and development costs per BOE</t>
  </si>
  <si>
    <t>E&amp;P</t>
  </si>
  <si>
    <t>Average NYMEX</t>
  </si>
  <si>
    <t>Average Brent (Europe)</t>
  </si>
  <si>
    <t>Prompt WTI Oil Prices</t>
  </si>
  <si>
    <t>Settlement Natural Gas Prices</t>
  </si>
  <si>
    <t>Oil Prices</t>
  </si>
  <si>
    <t>($/barrel)</t>
  </si>
  <si>
    <t>2014</t>
  </si>
  <si>
    <t>($/mmbtu)</t>
  </si>
  <si>
    <t>JAN</t>
  </si>
  <si>
    <t>FEB</t>
  </si>
  <si>
    <t>MARCH</t>
  </si>
  <si>
    <t>APR</t>
  </si>
  <si>
    <t>MAY</t>
  </si>
  <si>
    <t>JUNE</t>
  </si>
  <si>
    <t>JULY</t>
  </si>
  <si>
    <t>AUG</t>
  </si>
  <si>
    <t>SEPT</t>
  </si>
  <si>
    <t>OCT</t>
  </si>
  <si>
    <t>NOV</t>
  </si>
  <si>
    <t>DEC</t>
  </si>
  <si>
    <t>AVG</t>
  </si>
  <si>
    <t>Mont Belvieu Natural Gas Liquids Prices</t>
  </si>
  <si>
    <t>Conway Natural Gas Liquids Prices</t>
  </si>
  <si>
    <t>LLS St. James</t>
  </si>
  <si>
    <r>
      <t>Average Bloomberg</t>
    </r>
    <r>
      <rPr>
        <b/>
        <vertAlign val="superscript"/>
        <sz val="13"/>
        <color rgb="FF000000"/>
        <rFont val="Arial"/>
        <family val="2"/>
      </rPr>
      <t>(a)</t>
    </r>
  </si>
  <si>
    <r>
      <t>Average Bloomberg</t>
    </r>
    <r>
      <rPr>
        <b/>
        <vertAlign val="superscript"/>
        <sz val="13"/>
        <color rgb="FF000000"/>
        <rFont val="Arial"/>
        <family val="2"/>
      </rPr>
      <t>(b)</t>
    </r>
  </si>
  <si>
    <r>
      <rPr>
        <vertAlign val="superscript"/>
        <sz val="13"/>
        <color rgb="FF000000"/>
        <rFont val="Arial"/>
        <family val="2"/>
      </rPr>
      <t>(a)</t>
    </r>
    <r>
      <rPr>
        <sz val="13"/>
        <color rgb="FF000000"/>
        <rFont val="Arial"/>
        <family val="2"/>
      </rPr>
      <t xml:space="preserve"> Bloomberg Finance LLP:  Y-grade Mix NGL of 50% ethane, 25% propane, 10% butane, 5% isobutane and 10% natural gasoline
</t>
    </r>
  </si>
  <si>
    <r>
      <rPr>
        <vertAlign val="superscript"/>
        <sz val="13"/>
        <color rgb="FF000000"/>
        <rFont val="Arial"/>
        <family val="2"/>
      </rPr>
      <t xml:space="preserve">(b)  </t>
    </r>
    <r>
      <rPr>
        <sz val="13"/>
        <color rgb="FF000000"/>
        <rFont val="Arial"/>
        <family val="2"/>
      </rPr>
      <t>Bloomberg Finance LLP:  LLS St. James</t>
    </r>
  </si>
  <si>
    <r>
      <t xml:space="preserve">Capital Expenditures </t>
    </r>
    <r>
      <rPr>
        <b/>
        <vertAlign val="superscript"/>
        <sz val="13"/>
        <color rgb="FF000000"/>
        <rFont val="Arial"/>
        <family val="2"/>
      </rPr>
      <t>(a)(c)</t>
    </r>
  </si>
  <si>
    <r>
      <t>OPEX per synthetic barrel (before royalties) ($/bbl)</t>
    </r>
    <r>
      <rPr>
        <vertAlign val="superscript"/>
        <sz val="13"/>
        <color rgb="FF000000"/>
        <rFont val="Arial"/>
        <family val="2"/>
      </rPr>
      <t xml:space="preserve"> (b)</t>
    </r>
  </si>
  <si>
    <r>
      <rPr>
        <vertAlign val="superscript"/>
        <sz val="13"/>
        <color rgb="FF000000"/>
        <rFont val="Arial"/>
        <family val="2"/>
      </rPr>
      <t>(a)</t>
    </r>
    <r>
      <rPr>
        <sz val="13"/>
        <color rgb="FF000000"/>
        <rFont val="Arial"/>
        <family val="2"/>
      </rPr>
      <t xml:space="preserve"> Includes accruals.</t>
    </r>
  </si>
  <si>
    <r>
      <rPr>
        <vertAlign val="superscript"/>
        <sz val="13"/>
        <color rgb="FF000000"/>
        <rFont val="Arial"/>
        <family val="2"/>
      </rPr>
      <t>(c)</t>
    </r>
    <r>
      <rPr>
        <sz val="13"/>
        <color rgb="FF000000"/>
        <rFont val="Arial"/>
        <family val="2"/>
      </rPr>
      <t xml:space="preserve"> Reflects reimbursements earned from the governments of Canada and Alberta related to funds previously expended for Quest CCS capital equipment.  Quest CCS was successfully completed and commissioned in the fourth quarter of 2015.</t>
    </r>
  </si>
  <si>
    <r>
      <t xml:space="preserve">United Kingdom </t>
    </r>
    <r>
      <rPr>
        <vertAlign val="superscript"/>
        <sz val="13"/>
        <color rgb="FF000000"/>
        <rFont val="Arial"/>
        <family val="2"/>
      </rPr>
      <t>(a)</t>
    </r>
  </si>
  <si>
    <r>
      <t>Net sales volumes of Equity Method Investees</t>
    </r>
    <r>
      <rPr>
        <vertAlign val="superscript"/>
        <sz val="13"/>
        <color rgb="FF000000"/>
        <rFont val="Arial"/>
        <family val="2"/>
      </rPr>
      <t>(b)</t>
    </r>
  </si>
  <si>
    <r>
      <rPr>
        <vertAlign val="superscript"/>
        <sz val="13"/>
        <color rgb="FF000000"/>
        <rFont val="Arial"/>
        <family val="2"/>
      </rPr>
      <t xml:space="preserve">(a)  </t>
    </r>
    <r>
      <rPr>
        <sz val="13"/>
        <color rgb="FF000000"/>
        <rFont val="Arial"/>
        <family val="2"/>
      </rPr>
      <t>Includes gas acquired for injection and subsequent resale.</t>
    </r>
  </si>
  <si>
    <r>
      <rPr>
        <vertAlign val="superscript"/>
        <sz val="13"/>
        <color rgb="FF000000"/>
        <rFont val="Arial"/>
        <family val="2"/>
      </rPr>
      <t xml:space="preserve">(b)  </t>
    </r>
    <r>
      <rPr>
        <sz val="13"/>
        <color rgb="FF000000"/>
        <rFont val="Arial"/>
        <family val="2"/>
      </rPr>
      <t>LNG, methanol, and condensate &amp; LPG sales from Equatorial Guinea are conducted through equity method investees.</t>
    </r>
  </si>
  <si>
    <r>
      <t xml:space="preserve">DD&amp;A </t>
    </r>
    <r>
      <rPr>
        <b/>
        <vertAlign val="superscript"/>
        <sz val="13"/>
        <color rgb="FF000000"/>
        <rFont val="Arial"/>
        <family val="2"/>
      </rPr>
      <t>(a)</t>
    </r>
  </si>
  <si>
    <r>
      <t>Capital Expenditures</t>
    </r>
    <r>
      <rPr>
        <b/>
        <vertAlign val="superscript"/>
        <sz val="13"/>
        <color rgb="FF000000"/>
        <rFont val="Arial"/>
        <family val="2"/>
      </rPr>
      <t>(b)</t>
    </r>
  </si>
  <si>
    <r>
      <t xml:space="preserve">Other operating </t>
    </r>
    <r>
      <rPr>
        <vertAlign val="superscript"/>
        <sz val="13"/>
        <color rgb="FF000000"/>
        <rFont val="Arial"/>
        <family val="2"/>
      </rPr>
      <t>(c)</t>
    </r>
  </si>
  <si>
    <r>
      <t xml:space="preserve">DD&amp;A </t>
    </r>
    <r>
      <rPr>
        <vertAlign val="superscript"/>
        <sz val="13"/>
        <color rgb="FF000000"/>
        <rFont val="Arial"/>
        <family val="2"/>
      </rPr>
      <t>(a)</t>
    </r>
  </si>
  <si>
    <r>
      <t>International E&amp;P income per BOE</t>
    </r>
    <r>
      <rPr>
        <vertAlign val="superscript"/>
        <sz val="13"/>
        <color rgb="FF000000"/>
        <rFont val="Arial"/>
        <family val="2"/>
      </rPr>
      <t xml:space="preserve"> </t>
    </r>
  </si>
  <si>
    <r>
      <rPr>
        <vertAlign val="superscript"/>
        <sz val="13"/>
        <color rgb="FF000000"/>
        <rFont val="Arial"/>
        <family val="2"/>
      </rPr>
      <t>(a)</t>
    </r>
    <r>
      <rPr>
        <sz val="13"/>
        <color rgb="FF000000"/>
        <rFont val="Arial"/>
        <family val="2"/>
      </rPr>
      <t xml:space="preserve">  DD&amp;A expense and DD&amp;A costs per BOE are based upon volumes sold.</t>
    </r>
  </si>
  <si>
    <r>
      <rPr>
        <vertAlign val="superscript"/>
        <sz val="13"/>
        <color rgb="FF000000"/>
        <rFont val="Arial"/>
        <family val="2"/>
      </rPr>
      <t>(b)</t>
    </r>
    <r>
      <rPr>
        <sz val="13"/>
        <color rgb="FF000000"/>
        <rFont val="Arial"/>
        <family val="2"/>
      </rPr>
      <t xml:space="preserve"> Includes accruals.</t>
    </r>
  </si>
  <si>
    <r>
      <rPr>
        <vertAlign val="superscript"/>
        <sz val="13"/>
        <color rgb="FF000000"/>
        <rFont val="Arial"/>
        <family val="2"/>
      </rPr>
      <t>(c)</t>
    </r>
    <r>
      <rPr>
        <sz val="13"/>
        <color rgb="FF000000"/>
        <rFont val="Arial"/>
        <family val="2"/>
      </rPr>
      <t xml:space="preserve">  Includes Shipping and Handling, General and Administrative, and Other Operating expenses.</t>
    </r>
  </si>
  <si>
    <r>
      <t xml:space="preserve">All other North America </t>
    </r>
    <r>
      <rPr>
        <vertAlign val="superscript"/>
        <sz val="13"/>
        <color rgb="FF000000"/>
        <rFont val="Arial"/>
        <family val="2"/>
      </rPr>
      <t>(a)</t>
    </r>
  </si>
  <si>
    <t>Realized gain (loss) on crude oil commodity 
derivatives per barrel of liquid hydrocarbon sold</t>
  </si>
  <si>
    <r>
      <t>All other North America</t>
    </r>
    <r>
      <rPr>
        <vertAlign val="superscript"/>
        <sz val="13"/>
        <color rgb="FF000000"/>
        <rFont val="Arial"/>
        <family val="2"/>
      </rPr>
      <t xml:space="preserve"> (a)</t>
    </r>
  </si>
  <si>
    <r>
      <t>Bloomberg Mont Belvieu NGL ($/bbl)</t>
    </r>
    <r>
      <rPr>
        <vertAlign val="superscript"/>
        <sz val="13"/>
        <color rgb="FF000000"/>
        <rFont val="Arial"/>
        <family val="2"/>
      </rPr>
      <t xml:space="preserve"> (b)</t>
    </r>
  </si>
  <si>
    <r>
      <rPr>
        <vertAlign val="superscript"/>
        <sz val="13"/>
        <color rgb="FF000000"/>
        <rFont val="Arial"/>
        <family val="2"/>
      </rPr>
      <t xml:space="preserve">(a) </t>
    </r>
    <r>
      <rPr>
        <sz val="13"/>
        <color rgb="FF000000"/>
        <rFont val="Arial"/>
        <family val="2"/>
      </rPr>
      <t>Conventional onshore U.S. production.</t>
    </r>
  </si>
  <si>
    <r>
      <rPr>
        <vertAlign val="superscript"/>
        <sz val="13"/>
        <color rgb="FF000000"/>
        <rFont val="Arial"/>
        <family val="2"/>
      </rPr>
      <t>(b)</t>
    </r>
    <r>
      <rPr>
        <sz val="13"/>
        <color rgb="FF000000"/>
        <rFont val="Arial"/>
        <family val="2"/>
      </rPr>
      <t xml:space="preserve">  Bloomberg Finance LLP:  Y-grade Mix NGL of 50% ethane, 25% propane, 10% butane, 5% isobutane and 10% natural gasoline.</t>
    </r>
  </si>
  <si>
    <r>
      <rPr>
        <vertAlign val="subscript"/>
        <sz val="13"/>
        <color rgb="FF000000"/>
        <rFont val="Arial"/>
        <family val="2"/>
      </rPr>
      <t>N.M.</t>
    </r>
    <r>
      <rPr>
        <sz val="13"/>
        <color rgb="FF000000"/>
        <rFont val="Arial"/>
        <family val="2"/>
      </rPr>
      <t xml:space="preserve"> Not meaningful information </t>
    </r>
  </si>
  <si>
    <r>
      <rPr>
        <vertAlign val="superscript"/>
        <sz val="13"/>
        <color rgb="FF000000"/>
        <rFont val="Arial"/>
        <family val="2"/>
      </rPr>
      <t>(a)</t>
    </r>
    <r>
      <rPr>
        <sz val="13"/>
        <color rgb="FF000000"/>
        <rFont val="Arial"/>
        <family val="2"/>
      </rPr>
      <t xml:space="preserve"> Conventional onshore U.S. production.</t>
    </r>
  </si>
  <si>
    <r>
      <t xml:space="preserve">Capital Expenditures </t>
    </r>
    <r>
      <rPr>
        <b/>
        <vertAlign val="superscript"/>
        <sz val="13"/>
        <color rgb="FF000000"/>
        <rFont val="Arial"/>
        <family val="2"/>
      </rPr>
      <t>(b)</t>
    </r>
  </si>
  <si>
    <r>
      <rPr>
        <vertAlign val="superscript"/>
        <sz val="13"/>
        <color rgb="FF000000"/>
        <rFont val="Arial"/>
        <family val="2"/>
      </rPr>
      <t xml:space="preserve">(a)  </t>
    </r>
    <r>
      <rPr>
        <sz val="13"/>
        <color rgb="FF000000"/>
        <rFont val="Arial"/>
        <family val="2"/>
      </rPr>
      <t>DD&amp;A expense and DD&amp;A costs per BOE are based upon volumes sold.</t>
    </r>
  </si>
  <si>
    <r>
      <rPr>
        <vertAlign val="superscript"/>
        <sz val="13"/>
        <color rgb="FF000000"/>
        <rFont val="Arial"/>
        <family val="2"/>
      </rPr>
      <t xml:space="preserve">(c)  </t>
    </r>
    <r>
      <rPr>
        <sz val="13"/>
        <color rgb="FF000000"/>
        <rFont val="Arial"/>
        <family val="2"/>
      </rPr>
      <t>Includes Shipping and Handling, General and Administrative, and Other Operating expenses.</t>
    </r>
  </si>
  <si>
    <t>Non-GAAP Reserve Reconciliations</t>
  </si>
  <si>
    <t xml:space="preserve">Valuation Allowance </t>
  </si>
  <si>
    <t>YTD</t>
  </si>
  <si>
    <t>Consolidated effective tax rate</t>
  </si>
  <si>
    <t>Adjustments to consolidated effective tax rate:</t>
  </si>
  <si>
    <t>Impact of Libyan operations</t>
  </si>
  <si>
    <t>Effect of Canadian tax rate increase</t>
  </si>
  <si>
    <t>Consolidated effective tax rate excluding Libya and Canada tax rate increase</t>
  </si>
  <si>
    <r>
      <t xml:space="preserve">Total Company - Estimated Net Proved Reserves </t>
    </r>
    <r>
      <rPr>
        <b/>
        <i/>
        <sz val="13"/>
        <color rgb="FF000000"/>
        <rFont val="Arial"/>
        <family val="2"/>
      </rPr>
      <t>(mmboe)</t>
    </r>
  </si>
  <si>
    <t>Costs Incurred</t>
  </si>
  <si>
    <t>Finding Costs ($ in millions, except as indicated)</t>
  </si>
  <si>
    <t>Organic Changes in Reserves (excluding acquisitions, dispositions, revisions) (mmboe)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</si>
</sst>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_(&quot;$&quot;* \(#,##0.00\);_(&quot;$&quot;* &quot;-&quot;??_);_(@_)"/>
    <numFmt numFmtId="43" formatCode="_(* #,##0.00_);_(* \(#,##0.00\);_(* &quot;-&quot;??_);_(@_)"/>
    <numFmt numFmtId="164" formatCode="_(#,##0_);_(\(#,##0\);_(&quot;—&quot;_);_(@_)"/>
    <numFmt numFmtId="165" formatCode="_(&quot;$&quot;* #,##0,,_)_%;_(&quot;$&quot;* \(#,##0,,\)_%;_(&quot;$&quot;* &quot;—&quot;_);_(@_)"/>
    <numFmt numFmtId="166" formatCode="_(#,##0,,_)_%;_(\(#,##0,,\)_%;_(&quot;—&quot;_);_(@_)"/>
    <numFmt numFmtId="167" formatCode="#,##0_)%;\(#,##0\)%;&quot;—&quot;\%;_(@_)"/>
    <numFmt numFmtId="168" formatCode="_(&quot;$&quot;* #,##0_)_%;_(&quot;$&quot;* \(#,##0\)_%;_(&quot;$&quot;* &quot;—&quot;_);_(@_)"/>
    <numFmt numFmtId="169" formatCode="_(&quot;$&quot;* #,##0.00_)_%;_(&quot;$&quot;* \(#,##0.00\)_%;_(&quot;$&quot;* &quot;—&quot;_);_(@_)"/>
    <numFmt numFmtId="170" formatCode="_(&quot;$&quot;* #,##0.##########_)_%;_(&quot;$&quot;* \(#,##0.##########\)_%;_(&quot;$&quot;* &quot;—&quot;_);_(@_)"/>
    <numFmt numFmtId="171" formatCode="_(#,##0.00_);_(\(#,##0.00\);_(&quot;—&quot;_);_(@_)"/>
    <numFmt numFmtId="172" formatCode="_(#,##0,_);_(\(#,##0,\);_(&quot;—&quot;_);_(@_)"/>
    <numFmt numFmtId="173" formatCode="0;\-0;0;_(@_)"/>
    <numFmt numFmtId="174" formatCode="0,,;\-0,,;0,,;_(@_)"/>
    <numFmt numFmtId="175" formatCode="_(&quot;$&quot;* #,##0.00,,_)_%;_(&quot;$&quot;* \(#,##0.00,,\)_%;_(&quot;$&quot;* &quot;—&quot;_);_(@_)"/>
    <numFmt numFmtId="176" formatCode="#,##0.00;\-#,##0.00;0.00;_(@_)"/>
    <numFmt numFmtId="177" formatCode="_(* #,##0_);_(* \(#,##0\);_(* &quot;-&quot;??_);_(@_)"/>
  </numFmts>
  <fonts count="27" x14ac:knownFonts="1">
    <font>
      <sz val="10"/>
      <color rgb="FF000000"/>
      <name val="Times New Roman"/>
    </font>
    <font>
      <b/>
      <sz val="12"/>
      <color rgb="FF000000"/>
      <name val="Arial"/>
      <family val="2"/>
    </font>
    <font>
      <b/>
      <sz val="10"/>
      <color rgb="FF000000"/>
      <name val="Arial"/>
      <family val="2"/>
    </font>
    <font>
      <b/>
      <sz val="14"/>
      <color rgb="FF000000"/>
      <name val="Arial"/>
      <family val="2"/>
    </font>
    <font>
      <b/>
      <sz val="22"/>
      <color rgb="FF000000"/>
      <name val="Arial"/>
      <family val="2"/>
    </font>
    <font>
      <b/>
      <u/>
      <sz val="12"/>
      <color rgb="FF000000"/>
      <name val="Arial"/>
      <family val="2"/>
    </font>
    <font>
      <b/>
      <u/>
      <sz val="10"/>
      <color rgb="FF0000FF"/>
      <name val="Arial"/>
      <family val="2"/>
    </font>
    <font>
      <b/>
      <sz val="14"/>
      <color rgb="FF0000FF"/>
      <name val="Arial"/>
      <family val="2"/>
    </font>
    <font>
      <b/>
      <sz val="15"/>
      <color rgb="FF000000"/>
      <name val="Arial"/>
      <family val="2"/>
    </font>
    <font>
      <b/>
      <sz val="15"/>
      <color rgb="FF000000"/>
      <name val="Times New Roman"/>
      <family val="1"/>
    </font>
    <font>
      <sz val="13"/>
      <color rgb="FF000000"/>
      <name val="Arial"/>
      <family val="2"/>
    </font>
    <font>
      <b/>
      <i/>
      <sz val="13"/>
      <color rgb="FF000000"/>
      <name val="Arial"/>
      <family val="2"/>
    </font>
    <font>
      <b/>
      <sz val="13"/>
      <color rgb="FF000000"/>
      <name val="Arial"/>
      <family val="2"/>
    </font>
    <font>
      <i/>
      <sz val="13"/>
      <color rgb="FF000000"/>
      <name val="Arial"/>
      <family val="2"/>
    </font>
    <font>
      <sz val="13"/>
      <color rgb="FF000000"/>
      <name val="Times New Roman"/>
      <family val="1"/>
    </font>
    <font>
      <b/>
      <sz val="13"/>
      <color rgb="FF000000"/>
      <name val="Times New Roman"/>
      <family val="1"/>
    </font>
    <font>
      <vertAlign val="superscript"/>
      <sz val="13"/>
      <color rgb="FF000000"/>
      <name val="Arial"/>
      <family val="2"/>
    </font>
    <font>
      <sz val="10"/>
      <color rgb="FF000000"/>
      <name val="Times New Roman"/>
      <family val="1"/>
    </font>
    <font>
      <sz val="15"/>
      <color rgb="FF000000"/>
      <name val="Times New Roman"/>
      <family val="1"/>
    </font>
    <font>
      <b/>
      <sz val="15"/>
      <color rgb="FF0000FF"/>
      <name val="Arial"/>
      <family val="2"/>
    </font>
    <font>
      <b/>
      <sz val="15"/>
      <color rgb="FF0000FF"/>
      <name val="Times New Roman"/>
      <family val="1"/>
    </font>
    <font>
      <sz val="15"/>
      <color rgb="FF000000"/>
      <name val="Arial"/>
      <family val="2"/>
    </font>
    <font>
      <b/>
      <sz val="13"/>
      <color rgb="FF663300"/>
      <name val="Arial"/>
      <family val="2"/>
    </font>
    <font>
      <b/>
      <sz val="13"/>
      <color rgb="FF0000FF"/>
      <name val="Arial"/>
      <family val="2"/>
    </font>
    <font>
      <b/>
      <sz val="13"/>
      <color rgb="FF0000FF"/>
      <name val="Times New Roman"/>
      <family val="1"/>
    </font>
    <font>
      <b/>
      <vertAlign val="superscript"/>
      <sz val="13"/>
      <color rgb="FF000000"/>
      <name val="Arial"/>
      <family val="2"/>
    </font>
    <font>
      <vertAlign val="subscript"/>
      <sz val="13"/>
      <color rgb="FF000000"/>
      <name val="Arial"/>
      <family val="2"/>
    </font>
  </fonts>
  <fills count="2">
    <fill>
      <patternFill patternType="none"/>
    </fill>
    <fill>
      <patternFill patternType="gray125"/>
    </fill>
  </fills>
  <borders count="4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medium">
        <color auto="1"/>
      </right>
      <top/>
      <bottom/>
      <diagonal/>
    </border>
    <border>
      <left/>
      <right style="medium">
        <color auto="1"/>
      </right>
      <top/>
      <bottom/>
      <diagonal/>
    </border>
    <border>
      <left style="medium">
        <color auto="1"/>
      </left>
      <right/>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bottom style="medium">
        <color auto="1"/>
      </bottom>
      <diagonal/>
    </border>
    <border>
      <left/>
      <right style="medium">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style="medium">
        <color auto="1"/>
      </top>
      <bottom/>
      <diagonal/>
    </border>
  </borders>
  <cellStyleXfs count="3">
    <xf numFmtId="0" fontId="0" fillId="0" borderId="0"/>
    <xf numFmtId="43" fontId="17" fillId="0" borderId="0" applyFont="0" applyFill="0" applyBorder="0" applyAlignment="0" applyProtection="0"/>
    <xf numFmtId="44" fontId="17" fillId="0" borderId="0" applyFont="0" applyFill="0" applyBorder="0" applyAlignment="0" applyProtection="0"/>
  </cellStyleXfs>
  <cellXfs count="357">
    <xf numFmtId="0" fontId="0" fillId="0" borderId="0" xfId="0" applyAlignment="1">
      <alignment wrapText="1"/>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5" fillId="0" borderId="0" xfId="0" applyFont="1" applyAlignment="1">
      <alignment wrapText="1"/>
    </xf>
    <xf numFmtId="0" fontId="1" fillId="0" borderId="0" xfId="0" applyFont="1" applyAlignment="1">
      <alignment wrapText="1"/>
    </xf>
    <xf numFmtId="164" fontId="6" fillId="0" borderId="0" xfId="0" applyNumberFormat="1" applyFont="1" applyAlignment="1"/>
    <xf numFmtId="0" fontId="3" fillId="0" borderId="0" xfId="0" applyFont="1" applyAlignment="1">
      <alignment wrapText="1"/>
    </xf>
    <xf numFmtId="0" fontId="3" fillId="0" borderId="0" xfId="0" applyFont="1" applyAlignment="1">
      <alignment horizontal="right" wrapText="1"/>
    </xf>
    <xf numFmtId="0" fontId="7" fillId="0" borderId="0" xfId="0" applyFont="1" applyAlignment="1">
      <alignment wrapText="1"/>
    </xf>
    <xf numFmtId="0" fontId="3" fillId="0" borderId="0" xfId="0" applyFont="1" applyAlignment="1"/>
    <xf numFmtId="0" fontId="10" fillId="0" borderId="1" xfId="0" applyFont="1" applyBorder="1" applyAlignment="1">
      <alignment horizontal="center" wrapText="1"/>
    </xf>
    <xf numFmtId="0" fontId="10" fillId="0" borderId="0" xfId="0" applyFont="1" applyAlignment="1">
      <alignment horizontal="center"/>
    </xf>
    <xf numFmtId="0" fontId="11" fillId="0" borderId="2" xfId="0" applyFont="1" applyBorder="1" applyAlignment="1">
      <alignment wrapText="1"/>
    </xf>
    <xf numFmtId="0" fontId="10" fillId="0" borderId="3" xfId="0" applyFont="1" applyBorder="1" applyAlignment="1">
      <alignment horizontal="center" wrapText="1"/>
    </xf>
    <xf numFmtId="0" fontId="10" fillId="0" borderId="0" xfId="0" applyFont="1" applyAlignment="1">
      <alignment horizontal="center" wrapText="1"/>
    </xf>
    <xf numFmtId="0" fontId="10" fillId="0" borderId="1" xfId="0" applyFont="1" applyBorder="1" applyAlignment="1">
      <alignment horizontal="left"/>
    </xf>
    <xf numFmtId="0" fontId="12" fillId="0" borderId="2" xfId="0" applyFont="1" applyBorder="1" applyAlignment="1">
      <alignment wrapText="1"/>
    </xf>
    <xf numFmtId="0" fontId="10" fillId="0" borderId="2" xfId="0" applyFont="1" applyBorder="1" applyAlignment="1">
      <alignment wrapText="1" indent="1"/>
    </xf>
    <xf numFmtId="0" fontId="12" fillId="0" borderId="2" xfId="0" applyFont="1" applyBorder="1" applyAlignment="1">
      <alignment wrapText="1" indent="2"/>
    </xf>
    <xf numFmtId="0" fontId="13" fillId="0" borderId="2" xfId="0" applyFont="1" applyBorder="1" applyAlignment="1">
      <alignment wrapText="1" indent="3"/>
    </xf>
    <xf numFmtId="167" fontId="13" fillId="0" borderId="0" xfId="0" applyNumberFormat="1" applyFont="1" applyAlignment="1">
      <alignment indent="1"/>
    </xf>
    <xf numFmtId="0" fontId="10" fillId="0" borderId="2" xfId="0" applyFont="1" applyBorder="1" applyAlignment="1">
      <alignment horizontal="left"/>
    </xf>
    <xf numFmtId="166" fontId="10" fillId="0" borderId="0" xfId="0" applyNumberFormat="1" applyFont="1" applyAlignment="1"/>
    <xf numFmtId="165" fontId="10" fillId="0" borderId="0" xfId="0" applyNumberFormat="1" applyFont="1" applyAlignment="1"/>
    <xf numFmtId="0" fontId="10" fillId="0" borderId="1" xfId="0" applyFont="1" applyBorder="1" applyAlignment="1">
      <alignment wrapText="1"/>
    </xf>
    <xf numFmtId="0" fontId="10" fillId="0" borderId="2" xfId="0" applyFont="1" applyBorder="1" applyAlignment="1">
      <alignment wrapText="1"/>
    </xf>
    <xf numFmtId="0" fontId="10" fillId="0" borderId="2" xfId="0" applyFont="1" applyBorder="1" applyAlignment="1">
      <alignment horizontal="left" indent="1"/>
    </xf>
    <xf numFmtId="0" fontId="12" fillId="0" borderId="3" xfId="0" applyFont="1" applyBorder="1" applyAlignment="1">
      <alignment wrapText="1" indent="3"/>
    </xf>
    <xf numFmtId="0" fontId="10" fillId="0" borderId="0" xfId="0" applyFont="1" applyAlignment="1">
      <alignment horizontal="left" indent="3"/>
    </xf>
    <xf numFmtId="0" fontId="10" fillId="0" borderId="4"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10" fillId="0" borderId="2" xfId="0" applyFont="1" applyBorder="1" applyAlignment="1">
      <alignment wrapText="1" indent="2"/>
    </xf>
    <xf numFmtId="0" fontId="13" fillId="0" borderId="2" xfId="0" applyFont="1" applyBorder="1" applyAlignment="1">
      <alignment horizontal="left" indent="3"/>
    </xf>
    <xf numFmtId="166" fontId="10" fillId="0" borderId="7" xfId="0" applyNumberFormat="1" applyFont="1" applyBorder="1" applyAlignment="1"/>
    <xf numFmtId="0" fontId="13" fillId="0" borderId="2" xfId="0" applyFont="1" applyBorder="1" applyAlignment="1">
      <alignment horizontal="left" indent="4"/>
    </xf>
    <xf numFmtId="168" fontId="12" fillId="0" borderId="0" xfId="0" applyNumberFormat="1" applyFont="1" applyAlignment="1"/>
    <xf numFmtId="0" fontId="13" fillId="0" borderId="3" xfId="0" applyFont="1" applyBorder="1" applyAlignment="1">
      <alignment wrapText="1" indent="4"/>
    </xf>
    <xf numFmtId="167" fontId="13" fillId="0" borderId="0" xfId="0" applyNumberFormat="1" applyFont="1" applyAlignment="1"/>
    <xf numFmtId="0" fontId="12" fillId="0" borderId="1" xfId="0" applyFont="1" applyBorder="1" applyAlignment="1">
      <alignment wrapText="1"/>
    </xf>
    <xf numFmtId="0" fontId="12" fillId="0" borderId="2" xfId="0" applyFont="1" applyBorder="1" applyAlignment="1">
      <alignment wrapText="1" indent="1"/>
    </xf>
    <xf numFmtId="169" fontId="12" fillId="0" borderId="0" xfId="0" applyNumberFormat="1" applyFont="1" applyAlignment="1"/>
    <xf numFmtId="169" fontId="12" fillId="0" borderId="7" xfId="0" applyNumberFormat="1" applyFont="1" applyBorder="1" applyAlignment="1"/>
    <xf numFmtId="0" fontId="12" fillId="0" borderId="3" xfId="0" applyFont="1" applyBorder="1" applyAlignment="1">
      <alignment wrapText="1" indent="2"/>
    </xf>
    <xf numFmtId="0" fontId="12" fillId="0" borderId="12" xfId="0" applyFont="1" applyBorder="1" applyAlignment="1">
      <alignment wrapText="1"/>
    </xf>
    <xf numFmtId="0" fontId="10" fillId="0" borderId="8" xfId="0" applyFont="1" applyBorder="1" applyAlignment="1">
      <alignment horizontal="left"/>
    </xf>
    <xf numFmtId="0" fontId="10" fillId="0" borderId="2" xfId="0" applyFont="1" applyBorder="1" applyAlignment="1">
      <alignment wrapText="1" indent="3"/>
    </xf>
    <xf numFmtId="0" fontId="10" fillId="0" borderId="6" xfId="0" applyFont="1" applyBorder="1" applyAlignment="1">
      <alignment horizontal="left"/>
    </xf>
    <xf numFmtId="0" fontId="10" fillId="0" borderId="3" xfId="0" applyFont="1" applyBorder="1" applyAlignment="1">
      <alignment wrapText="1" indent="1"/>
    </xf>
    <xf numFmtId="0" fontId="10" fillId="0" borderId="12" xfId="0" applyFont="1" applyBorder="1" applyAlignment="1">
      <alignment wrapText="1"/>
    </xf>
    <xf numFmtId="167" fontId="10" fillId="0" borderId="0" xfId="0" applyNumberFormat="1" applyFont="1" applyAlignment="1"/>
    <xf numFmtId="0" fontId="10" fillId="0" borderId="2" xfId="0" applyFont="1" applyBorder="1" applyAlignment="1">
      <alignment wrapText="1" indent="5"/>
    </xf>
    <xf numFmtId="0" fontId="12" fillId="0" borderId="2" xfId="0" applyFont="1" applyBorder="1" applyAlignment="1">
      <alignment horizontal="left"/>
    </xf>
    <xf numFmtId="0" fontId="12" fillId="0" borderId="3" xfId="0" applyFont="1" applyBorder="1" applyAlignment="1">
      <alignment wrapText="1"/>
    </xf>
    <xf numFmtId="0" fontId="10" fillId="0" borderId="4" xfId="0" applyFont="1" applyBorder="1" applyAlignment="1">
      <alignment horizontal="left"/>
    </xf>
    <xf numFmtId="0" fontId="10" fillId="0" borderId="7" xfId="0" applyFont="1" applyBorder="1" applyAlignment="1">
      <alignment horizontal="left"/>
    </xf>
    <xf numFmtId="0" fontId="11" fillId="0" borderId="7" xfId="0" applyFont="1" applyBorder="1" applyAlignment="1">
      <alignment wrapText="1"/>
    </xf>
    <xf numFmtId="0" fontId="10" fillId="0" borderId="7" xfId="0" applyFont="1" applyBorder="1" applyAlignment="1">
      <alignment wrapText="1"/>
    </xf>
    <xf numFmtId="0" fontId="10" fillId="0" borderId="9" xfId="0" applyFont="1" applyBorder="1" applyAlignment="1">
      <alignment wrapText="1" indent="2"/>
    </xf>
    <xf numFmtId="0" fontId="10" fillId="0" borderId="2" xfId="0" applyFont="1" applyBorder="1" applyAlignment="1">
      <alignment horizontal="center" wrapText="1"/>
    </xf>
    <xf numFmtId="0" fontId="10" fillId="0" borderId="3" xfId="0" applyFont="1" applyBorder="1" applyAlignment="1">
      <alignment wrapText="1" indent="2"/>
    </xf>
    <xf numFmtId="169" fontId="10" fillId="0" borderId="0" xfId="0" applyNumberFormat="1" applyFont="1" applyAlignment="1"/>
    <xf numFmtId="171" fontId="10" fillId="0" borderId="0" xfId="0" applyNumberFormat="1" applyFont="1" applyAlignment="1"/>
    <xf numFmtId="172" fontId="10" fillId="0" borderId="0" xfId="0" applyNumberFormat="1" applyFont="1" applyAlignment="1"/>
    <xf numFmtId="0" fontId="10" fillId="0" borderId="3" xfId="0" applyFont="1" applyBorder="1" applyAlignment="1">
      <alignment wrapText="1" indent="3"/>
    </xf>
    <xf numFmtId="172" fontId="14" fillId="0" borderId="0" xfId="0" applyNumberFormat="1" applyFont="1" applyAlignment="1"/>
    <xf numFmtId="0" fontId="10" fillId="0" borderId="2" xfId="0" applyFont="1" applyBorder="1" applyAlignment="1">
      <alignment wrapText="1" indent="4"/>
    </xf>
    <xf numFmtId="0" fontId="10" fillId="0" borderId="7" xfId="0" applyFont="1" applyBorder="1" applyAlignment="1">
      <alignment horizontal="right" wrapText="1"/>
    </xf>
    <xf numFmtId="0" fontId="10" fillId="0" borderId="0" xfId="0" applyFont="1" applyAlignment="1">
      <alignment horizontal="left" indent="2"/>
    </xf>
    <xf numFmtId="171" fontId="14" fillId="0" borderId="0" xfId="0" applyNumberFormat="1" applyFont="1" applyAlignment="1"/>
    <xf numFmtId="0" fontId="12" fillId="0" borderId="7" xfId="0" applyFont="1" applyBorder="1" applyAlignment="1">
      <alignment wrapText="1"/>
    </xf>
    <xf numFmtId="165" fontId="10" fillId="0" borderId="7" xfId="0" applyNumberFormat="1" applyFont="1" applyBorder="1" applyAlignment="1"/>
    <xf numFmtId="0" fontId="10" fillId="0" borderId="7" xfId="0" applyFont="1" applyBorder="1" applyAlignment="1">
      <alignment wrapText="1" indent="1"/>
    </xf>
    <xf numFmtId="0" fontId="12" fillId="0" borderId="4" xfId="0" applyFont="1" applyBorder="1" applyAlignment="1">
      <alignment wrapText="1"/>
    </xf>
    <xf numFmtId="168" fontId="10" fillId="0" borderId="0" xfId="0" applyNumberFormat="1" applyFont="1" applyAlignment="1"/>
    <xf numFmtId="0" fontId="10" fillId="0" borderId="9" xfId="0" applyFont="1" applyBorder="1" applyAlignment="1">
      <alignment wrapText="1" indent="1"/>
    </xf>
    <xf numFmtId="0" fontId="10" fillId="0" borderId="13" xfId="0" applyFont="1" applyBorder="1" applyAlignment="1">
      <alignment wrapText="1"/>
    </xf>
    <xf numFmtId="0" fontId="10" fillId="0" borderId="3" xfId="0" applyFont="1" applyBorder="1" applyAlignment="1">
      <alignment wrapText="1"/>
    </xf>
    <xf numFmtId="0" fontId="12" fillId="0" borderId="0" xfId="0" applyFont="1" applyAlignment="1">
      <alignment horizontal="center"/>
    </xf>
    <xf numFmtId="0" fontId="10" fillId="0" borderId="9" xfId="0" applyFont="1" applyBorder="1" applyAlignment="1">
      <alignment horizontal="center" wrapText="1"/>
    </xf>
    <xf numFmtId="0" fontId="10" fillId="0" borderId="11" xfId="0" applyFont="1" applyBorder="1" applyAlignment="1">
      <alignment horizontal="center" wrapText="1"/>
    </xf>
    <xf numFmtId="0" fontId="10" fillId="0" borderId="5" xfId="0" applyFont="1" applyBorder="1" applyAlignment="1">
      <alignment horizontal="left"/>
    </xf>
    <xf numFmtId="165" fontId="10" fillId="0" borderId="2" xfId="0" applyNumberFormat="1" applyFont="1" applyBorder="1" applyAlignment="1">
      <alignment horizontal="left"/>
    </xf>
    <xf numFmtId="166" fontId="10" fillId="0" borderId="8" xfId="0" applyNumberFormat="1" applyFont="1" applyBorder="1" applyAlignment="1">
      <alignment horizontal="left"/>
    </xf>
    <xf numFmtId="165" fontId="10" fillId="0" borderId="8" xfId="0" applyNumberFormat="1" applyFont="1" applyBorder="1" applyAlignment="1">
      <alignment horizontal="left"/>
    </xf>
    <xf numFmtId="168" fontId="10" fillId="0" borderId="2" xfId="0" applyNumberFormat="1" applyFont="1" applyBorder="1" applyAlignment="1">
      <alignment horizontal="left"/>
    </xf>
    <xf numFmtId="0" fontId="10" fillId="0" borderId="1" xfId="0" applyFont="1" applyBorder="1" applyAlignment="1">
      <alignment wrapText="1" indent="1"/>
    </xf>
    <xf numFmtId="172" fontId="10" fillId="0" borderId="0" xfId="0" applyNumberFormat="1" applyFont="1" applyAlignment="1">
      <alignment horizontal="left"/>
    </xf>
    <xf numFmtId="169" fontId="10" fillId="0" borderId="0" xfId="0" applyNumberFormat="1" applyFont="1" applyAlignment="1">
      <alignment horizontal="left"/>
    </xf>
    <xf numFmtId="0" fontId="10" fillId="0" borderId="1" xfId="0" applyFont="1" applyBorder="1" applyAlignment="1">
      <alignment horizontal="center"/>
    </xf>
    <xf numFmtId="0" fontId="11" fillId="0" borderId="3" xfId="0" applyFont="1" applyBorder="1" applyAlignment="1">
      <alignment wrapText="1"/>
    </xf>
    <xf numFmtId="165" fontId="12" fillId="0" borderId="0" xfId="0" applyNumberFormat="1" applyFont="1" applyAlignment="1">
      <alignment horizontal="left"/>
    </xf>
    <xf numFmtId="165" fontId="10" fillId="0" borderId="0" xfId="0" applyNumberFormat="1" applyFont="1" applyAlignment="1">
      <alignment horizontal="left"/>
    </xf>
    <xf numFmtId="166" fontId="10" fillId="0" borderId="2" xfId="0" applyNumberFormat="1" applyFont="1" applyBorder="1" applyAlignment="1">
      <alignment horizontal="left"/>
    </xf>
    <xf numFmtId="166" fontId="10" fillId="0" borderId="0" xfId="0" applyNumberFormat="1" applyFont="1" applyAlignment="1">
      <alignment horizontal="left"/>
    </xf>
    <xf numFmtId="173" fontId="10" fillId="0" borderId="0" xfId="0" applyNumberFormat="1" applyFont="1" applyAlignment="1">
      <alignment horizontal="center"/>
    </xf>
    <xf numFmtId="165" fontId="10" fillId="0" borderId="2" xfId="0" applyNumberFormat="1" applyFont="1" applyBorder="1" applyAlignment="1"/>
    <xf numFmtId="166" fontId="12" fillId="0" borderId="0" xfId="0" applyNumberFormat="1" applyFont="1" applyAlignment="1"/>
    <xf numFmtId="166" fontId="12" fillId="0" borderId="12" xfId="0" applyNumberFormat="1" applyFont="1" applyBorder="1" applyAlignment="1"/>
    <xf numFmtId="166" fontId="10" fillId="0" borderId="2" xfId="0" applyNumberFormat="1" applyFont="1" applyBorder="1" applyAlignment="1"/>
    <xf numFmtId="165" fontId="12" fillId="0" borderId="0" xfId="0" applyNumberFormat="1" applyFont="1" applyAlignment="1"/>
    <xf numFmtId="165" fontId="12" fillId="0" borderId="12" xfId="0" applyNumberFormat="1" applyFont="1" applyBorder="1" applyAlignment="1"/>
    <xf numFmtId="0" fontId="10" fillId="0" borderId="10" xfId="0" applyFont="1" applyBorder="1" applyAlignment="1">
      <alignment horizontal="left"/>
    </xf>
    <xf numFmtId="167" fontId="10" fillId="0" borderId="2" xfId="0" applyNumberFormat="1" applyFont="1" applyBorder="1" applyAlignment="1"/>
    <xf numFmtId="0" fontId="11" fillId="0" borderId="3" xfId="0" applyFont="1" applyBorder="1" applyAlignment="1">
      <alignment horizontal="left"/>
    </xf>
    <xf numFmtId="174" fontId="10" fillId="0" borderId="0" xfId="0" applyNumberFormat="1" applyFont="1" applyAlignment="1">
      <alignment horizontal="center"/>
    </xf>
    <xf numFmtId="0" fontId="10" fillId="0" borderId="4" xfId="0" applyFont="1" applyBorder="1" applyAlignment="1">
      <alignment wrapText="1"/>
    </xf>
    <xf numFmtId="0" fontId="12" fillId="0" borderId="1" xfId="0" applyFont="1" applyBorder="1" applyAlignment="1">
      <alignment horizontal="center" wrapText="1"/>
    </xf>
    <xf numFmtId="0" fontId="12" fillId="0" borderId="9" xfId="0" applyFont="1" applyBorder="1" applyAlignment="1">
      <alignment wrapText="1"/>
    </xf>
    <xf numFmtId="0" fontId="0" fillId="0" borderId="0" xfId="0" applyAlignment="1">
      <alignment wrapText="1"/>
    </xf>
    <xf numFmtId="0" fontId="8" fillId="0" borderId="0" xfId="0" applyFont="1" applyAlignment="1">
      <alignment horizontal="center" wrapText="1"/>
    </xf>
    <xf numFmtId="0" fontId="8" fillId="0" borderId="0" xfId="0" applyFont="1" applyAlignment="1">
      <alignment horizontal="center"/>
    </xf>
    <xf numFmtId="0" fontId="10" fillId="0" borderId="0" xfId="0" applyFont="1" applyAlignment="1">
      <alignment horizontal="left"/>
    </xf>
    <xf numFmtId="0" fontId="14" fillId="0" borderId="0" xfId="0" applyFont="1" applyAlignment="1">
      <alignment horizontal="left"/>
    </xf>
    <xf numFmtId="0" fontId="9" fillId="0" borderId="0" xfId="0" applyFont="1" applyAlignment="1">
      <alignment horizontal="center"/>
    </xf>
    <xf numFmtId="0" fontId="12" fillId="0" borderId="5" xfId="0" applyFont="1" applyBorder="1" applyAlignment="1">
      <alignment horizontal="left"/>
    </xf>
    <xf numFmtId="0" fontId="12" fillId="0" borderId="0" xfId="0" applyFont="1" applyAlignment="1">
      <alignment horizontal="left"/>
    </xf>
    <xf numFmtId="0" fontId="10" fillId="0" borderId="0" xfId="0" applyFont="1" applyAlignment="1">
      <alignment wrapText="1"/>
    </xf>
    <xf numFmtId="0" fontId="8" fillId="0" borderId="0" xfId="0" applyFont="1" applyAlignment="1">
      <alignment horizontal="left"/>
    </xf>
    <xf numFmtId="0" fontId="18" fillId="0" borderId="0" xfId="0" applyFont="1" applyAlignment="1">
      <alignment wrapText="1"/>
    </xf>
    <xf numFmtId="0" fontId="21" fillId="0" borderId="0" xfId="0" applyFont="1" applyAlignment="1">
      <alignment horizontal="left"/>
    </xf>
    <xf numFmtId="0" fontId="18" fillId="0" borderId="0" xfId="0" applyFont="1" applyAlignment="1">
      <alignment horizontal="left"/>
    </xf>
    <xf numFmtId="0" fontId="14" fillId="0" borderId="0" xfId="0" applyFont="1" applyAlignment="1">
      <alignment wrapText="1"/>
    </xf>
    <xf numFmtId="166" fontId="10" fillId="0" borderId="3" xfId="0" applyNumberFormat="1" applyFont="1" applyBorder="1" applyAlignment="1"/>
    <xf numFmtId="166" fontId="10" fillId="0" borderId="1" xfId="0" applyNumberFormat="1" applyFont="1" applyBorder="1" applyAlignment="1"/>
    <xf numFmtId="167" fontId="13" fillId="0" borderId="2" xfId="0" applyNumberFormat="1" applyFont="1" applyBorder="1" applyAlignment="1">
      <alignment indent="1"/>
    </xf>
    <xf numFmtId="164" fontId="10" fillId="0" borderId="2" xfId="0" applyNumberFormat="1" applyFont="1" applyBorder="1" applyAlignment="1">
      <alignment horizontal="left"/>
    </xf>
    <xf numFmtId="165" fontId="10" fillId="0" borderId="1" xfId="0" applyNumberFormat="1" applyFont="1" applyBorder="1" applyAlignment="1"/>
    <xf numFmtId="164" fontId="10" fillId="0" borderId="0" xfId="0" applyNumberFormat="1" applyFont="1" applyAlignment="1">
      <alignment horizontal="left"/>
    </xf>
    <xf numFmtId="164" fontId="14" fillId="0" borderId="0" xfId="0" applyNumberFormat="1" applyFont="1" applyAlignment="1">
      <alignment horizontal="left"/>
    </xf>
    <xf numFmtId="164" fontId="14" fillId="0" borderId="0" xfId="0" applyNumberFormat="1" applyFont="1" applyAlignment="1"/>
    <xf numFmtId="165" fontId="12" fillId="0" borderId="3" xfId="0" applyNumberFormat="1" applyFont="1" applyBorder="1" applyAlignment="1"/>
    <xf numFmtId="166" fontId="12" fillId="0" borderId="3" xfId="0" applyNumberFormat="1" applyFont="1" applyBorder="1" applyAlignment="1"/>
    <xf numFmtId="166" fontId="14" fillId="0" borderId="0" xfId="0" applyNumberFormat="1" applyFont="1" applyAlignment="1">
      <alignment horizontal="left"/>
    </xf>
    <xf numFmtId="0" fontId="10" fillId="0" borderId="33" xfId="0" applyFont="1" applyBorder="1" applyAlignment="1">
      <alignment wrapText="1"/>
    </xf>
    <xf numFmtId="0" fontId="10" fillId="0" borderId="34" xfId="0" applyFont="1" applyBorder="1" applyAlignment="1">
      <alignment horizontal="left"/>
    </xf>
    <xf numFmtId="0" fontId="12" fillId="0" borderId="34" xfId="0" applyFont="1" applyBorder="1" applyAlignment="1">
      <alignment horizontal="center" wrapText="1"/>
    </xf>
    <xf numFmtId="0" fontId="10" fillId="0" borderId="34" xfId="0" applyFont="1" applyBorder="1" applyAlignment="1">
      <alignment horizontal="left" wrapText="1"/>
    </xf>
    <xf numFmtId="0" fontId="12" fillId="0" borderId="35" xfId="0" applyFont="1" applyBorder="1" applyAlignment="1">
      <alignment horizontal="center" wrapText="1"/>
    </xf>
    <xf numFmtId="0" fontId="12" fillId="0" borderId="36" xfId="0" applyFont="1" applyBorder="1" applyAlignment="1">
      <alignment horizontal="center" wrapText="1"/>
    </xf>
    <xf numFmtId="0" fontId="10" fillId="0" borderId="35" xfId="0" applyFont="1" applyBorder="1" applyAlignment="1">
      <alignment horizontal="left" wrapText="1"/>
    </xf>
    <xf numFmtId="0" fontId="12" fillId="0" borderId="37" xfId="0" applyFont="1" applyBorder="1" applyAlignment="1">
      <alignment horizontal="center" wrapText="1"/>
    </xf>
    <xf numFmtId="0" fontId="12" fillId="0" borderId="27" xfId="0" applyFont="1" applyBorder="1" applyAlignment="1">
      <alignment wrapText="1"/>
    </xf>
    <xf numFmtId="171" fontId="10" fillId="0" borderId="38" xfId="0" applyNumberFormat="1" applyFont="1" applyBorder="1" applyAlignment="1"/>
    <xf numFmtId="0" fontId="10" fillId="0" borderId="38" xfId="0" applyFont="1" applyBorder="1" applyAlignment="1">
      <alignment horizontal="left"/>
    </xf>
    <xf numFmtId="176" fontId="10" fillId="0" borderId="39" xfId="0" applyNumberFormat="1" applyFont="1" applyBorder="1" applyAlignment="1"/>
    <xf numFmtId="176" fontId="10" fillId="0" borderId="29" xfId="0" applyNumberFormat="1" applyFont="1" applyBorder="1" applyAlignment="1"/>
    <xf numFmtId="0" fontId="12" fillId="0" borderId="33" xfId="0" applyFont="1" applyBorder="1" applyAlignment="1">
      <alignment wrapText="1"/>
    </xf>
    <xf numFmtId="171" fontId="10" fillId="0" borderId="34" xfId="0" applyNumberFormat="1" applyFont="1" applyBorder="1" applyAlignment="1"/>
    <xf numFmtId="176" fontId="10" fillId="0" borderId="36" xfId="0" applyNumberFormat="1" applyFont="1" applyBorder="1" applyAlignment="1"/>
    <xf numFmtId="0" fontId="22" fillId="0" borderId="33" xfId="0" applyFont="1" applyBorder="1" applyAlignment="1">
      <alignment wrapText="1"/>
    </xf>
    <xf numFmtId="171" fontId="22" fillId="0" borderId="34" xfId="0" applyNumberFormat="1" applyFont="1" applyBorder="1" applyAlignment="1"/>
    <xf numFmtId="176" fontId="22" fillId="0" borderId="36" xfId="0" applyNumberFormat="1" applyFont="1" applyBorder="1" applyAlignment="1"/>
    <xf numFmtId="171" fontId="22" fillId="0" borderId="40" xfId="0" applyNumberFormat="1" applyFont="1" applyBorder="1" applyAlignment="1"/>
    <xf numFmtId="171" fontId="22" fillId="0" borderId="36" xfId="0" applyNumberFormat="1" applyFont="1" applyBorder="1" applyAlignment="1"/>
    <xf numFmtId="0" fontId="12" fillId="0" borderId="41" xfId="0" applyFont="1" applyBorder="1" applyAlignment="1">
      <alignment wrapText="1"/>
    </xf>
    <xf numFmtId="0" fontId="22" fillId="0" borderId="0" xfId="0" applyFont="1" applyAlignment="1">
      <alignment horizontal="left"/>
    </xf>
    <xf numFmtId="164" fontId="22" fillId="0" borderId="0" xfId="0" applyNumberFormat="1" applyFont="1" applyAlignment="1"/>
    <xf numFmtId="166" fontId="22" fillId="0" borderId="0" xfId="0" applyNumberFormat="1" applyFont="1" applyAlignment="1"/>
    <xf numFmtId="171" fontId="10" fillId="0" borderId="0" xfId="0" applyNumberFormat="1" applyFont="1" applyAlignment="1">
      <alignment horizontal="left"/>
    </xf>
    <xf numFmtId="176" fontId="10" fillId="0" borderId="0" xfId="0" applyNumberFormat="1" applyFont="1" applyAlignment="1">
      <alignment horizontal="left"/>
    </xf>
    <xf numFmtId="166" fontId="12" fillId="0" borderId="2" xfId="0" applyNumberFormat="1" applyFont="1" applyBorder="1" applyAlignment="1"/>
    <xf numFmtId="167" fontId="12" fillId="0" borderId="2" xfId="0" applyNumberFormat="1" applyFont="1" applyBorder="1" applyAlignment="1"/>
    <xf numFmtId="167" fontId="12" fillId="0" borderId="3" xfId="0" applyNumberFormat="1" applyFont="1" applyBorder="1" applyAlignment="1"/>
    <xf numFmtId="174" fontId="12" fillId="0" borderId="3" xfId="0" applyNumberFormat="1" applyFont="1" applyBorder="1" applyAlignment="1">
      <alignment horizontal="center"/>
    </xf>
    <xf numFmtId="165" fontId="12" fillId="0" borderId="2" xfId="0" applyNumberFormat="1" applyFont="1" applyBorder="1" applyAlignment="1"/>
    <xf numFmtId="175" fontId="12" fillId="0" borderId="3" xfId="0" applyNumberFormat="1" applyFont="1" applyBorder="1" applyAlignment="1"/>
    <xf numFmtId="173" fontId="10" fillId="0" borderId="3" xfId="0" applyNumberFormat="1" applyFont="1" applyBorder="1" applyAlignment="1">
      <alignment horizontal="center"/>
    </xf>
    <xf numFmtId="173" fontId="10" fillId="0" borderId="10" xfId="0" applyNumberFormat="1" applyFont="1" applyBorder="1" applyAlignment="1">
      <alignment horizontal="center"/>
    </xf>
    <xf numFmtId="174" fontId="10" fillId="0" borderId="3" xfId="0" applyNumberFormat="1" applyFont="1" applyBorder="1" applyAlignment="1">
      <alignment horizontal="center"/>
    </xf>
    <xf numFmtId="174" fontId="10" fillId="0" borderId="2" xfId="0" applyNumberFormat="1" applyFont="1" applyBorder="1" applyAlignment="1">
      <alignment horizontal="center"/>
    </xf>
    <xf numFmtId="174" fontId="10" fillId="0" borderId="10" xfId="0" applyNumberFormat="1" applyFont="1" applyBorder="1" applyAlignment="1">
      <alignment horizontal="center"/>
    </xf>
    <xf numFmtId="165" fontId="12" fillId="0" borderId="1" xfId="0" applyNumberFormat="1" applyFont="1" applyBorder="1" applyAlignment="1"/>
    <xf numFmtId="165" fontId="14" fillId="0" borderId="0" xfId="0" applyNumberFormat="1" applyFont="1" applyAlignment="1">
      <alignment horizontal="left"/>
    </xf>
    <xf numFmtId="166" fontId="10" fillId="0" borderId="8" xfId="0" applyNumberFormat="1" applyFont="1" applyBorder="1" applyAlignment="1"/>
    <xf numFmtId="165" fontId="10" fillId="0" borderId="3" xfId="0" applyNumberFormat="1" applyFont="1" applyBorder="1" applyAlignment="1"/>
    <xf numFmtId="165" fontId="10" fillId="0" borderId="12" xfId="0" applyNumberFormat="1" applyFont="1" applyBorder="1" applyAlignment="1"/>
    <xf numFmtId="165" fontId="10" fillId="0" borderId="8" xfId="0" applyNumberFormat="1" applyFont="1" applyBorder="1" applyAlignment="1"/>
    <xf numFmtId="0" fontId="14" fillId="0" borderId="7" xfId="0" applyFont="1" applyBorder="1" applyAlignment="1">
      <alignment horizontal="left"/>
    </xf>
    <xf numFmtId="0" fontId="14" fillId="0" borderId="8" xfId="0" applyFont="1" applyBorder="1" applyAlignment="1">
      <alignment horizontal="left"/>
    </xf>
    <xf numFmtId="172" fontId="10" fillId="0" borderId="4" xfId="0" applyNumberFormat="1" applyFont="1" applyBorder="1" applyAlignment="1"/>
    <xf numFmtId="172" fontId="10" fillId="0" borderId="5" xfId="0" applyNumberFormat="1" applyFont="1" applyBorder="1" applyAlignment="1"/>
    <xf numFmtId="172" fontId="10" fillId="0" borderId="6" xfId="0" applyNumberFormat="1" applyFont="1" applyBorder="1" applyAlignment="1"/>
    <xf numFmtId="172" fontId="10" fillId="0" borderId="7" xfId="0" applyNumberFormat="1" applyFont="1" applyBorder="1" applyAlignment="1"/>
    <xf numFmtId="172" fontId="10" fillId="0" borderId="8" xfId="0" applyNumberFormat="1" applyFont="1" applyBorder="1" applyAlignment="1"/>
    <xf numFmtId="169" fontId="10" fillId="0" borderId="7" xfId="0" applyNumberFormat="1" applyFont="1" applyBorder="1" applyAlignment="1"/>
    <xf numFmtId="171" fontId="10" fillId="0" borderId="7" xfId="0" applyNumberFormat="1" applyFont="1" applyBorder="1" applyAlignment="1">
      <alignment horizontal="left"/>
    </xf>
    <xf numFmtId="171" fontId="10" fillId="0" borderId="2" xfId="0" applyNumberFormat="1" applyFont="1" applyBorder="1" applyAlignment="1">
      <alignment horizontal="left"/>
    </xf>
    <xf numFmtId="169" fontId="10" fillId="0" borderId="2" xfId="0" applyNumberFormat="1" applyFont="1" applyBorder="1" applyAlignment="1"/>
    <xf numFmtId="171" fontId="10" fillId="0" borderId="7" xfId="0" applyNumberFormat="1" applyFont="1" applyBorder="1" applyAlignment="1"/>
    <xf numFmtId="171" fontId="10" fillId="0" borderId="2" xfId="0" applyNumberFormat="1" applyFont="1" applyBorder="1" applyAlignment="1"/>
    <xf numFmtId="172" fontId="10" fillId="0" borderId="2" xfId="0" applyNumberFormat="1" applyFont="1" applyBorder="1" applyAlignment="1"/>
    <xf numFmtId="172" fontId="10" fillId="0" borderId="9" xfId="0" applyNumberFormat="1" applyFont="1" applyBorder="1" applyAlignment="1"/>
    <xf numFmtId="172" fontId="10" fillId="0" borderId="10" xfId="0" applyNumberFormat="1" applyFont="1" applyBorder="1" applyAlignment="1"/>
    <xf numFmtId="172" fontId="10" fillId="0" borderId="11" xfId="0" applyNumberFormat="1" applyFont="1" applyBorder="1" applyAlignment="1"/>
    <xf numFmtId="172" fontId="10" fillId="0" borderId="3" xfId="0" applyNumberFormat="1" applyFont="1" applyBorder="1" applyAlignment="1"/>
    <xf numFmtId="172" fontId="10" fillId="0" borderId="1" xfId="0" applyNumberFormat="1" applyFont="1" applyBorder="1" applyAlignment="1"/>
    <xf numFmtId="172" fontId="10" fillId="0" borderId="20" xfId="0" applyNumberFormat="1" applyFont="1" applyBorder="1" applyAlignment="1"/>
    <xf numFmtId="172" fontId="10" fillId="0" borderId="21" xfId="0" applyNumberFormat="1" applyFont="1" applyBorder="1" applyAlignment="1"/>
    <xf numFmtId="172" fontId="10" fillId="0" borderId="22" xfId="0" applyNumberFormat="1" applyFont="1" applyBorder="1" applyAlignment="1"/>
    <xf numFmtId="172" fontId="10" fillId="0" borderId="19" xfId="0" applyNumberFormat="1" applyFont="1" applyBorder="1" applyAlignment="1"/>
    <xf numFmtId="168" fontId="10" fillId="0" borderId="4" xfId="0" applyNumberFormat="1" applyFont="1" applyBorder="1" applyAlignment="1">
      <alignment horizontal="left"/>
    </xf>
    <xf numFmtId="166" fontId="10" fillId="0" borderId="11" xfId="0" applyNumberFormat="1" applyFont="1" applyBorder="1" applyAlignment="1"/>
    <xf numFmtId="166" fontId="10" fillId="0" borderId="13" xfId="0" applyNumberFormat="1" applyFont="1" applyBorder="1" applyAlignment="1"/>
    <xf numFmtId="166" fontId="10" fillId="0" borderId="15" xfId="0" applyNumberFormat="1" applyFont="1" applyBorder="1" applyAlignment="1"/>
    <xf numFmtId="166" fontId="10" fillId="0" borderId="14" xfId="0" applyNumberFormat="1" applyFont="1" applyBorder="1" applyAlignment="1"/>
    <xf numFmtId="166" fontId="10" fillId="0" borderId="12" xfId="0" applyNumberFormat="1" applyFont="1" applyBorder="1" applyAlignment="1"/>
    <xf numFmtId="164" fontId="10" fillId="0" borderId="10" xfId="0" applyNumberFormat="1" applyFont="1" applyBorder="1" applyAlignment="1">
      <alignment horizontal="left"/>
    </xf>
    <xf numFmtId="171" fontId="10" fillId="0" borderId="9" xfId="0" applyNumberFormat="1" applyFont="1" applyBorder="1" applyAlignment="1"/>
    <xf numFmtId="171" fontId="10" fillId="0" borderId="10" xfId="0" applyNumberFormat="1" applyFont="1" applyBorder="1" applyAlignment="1"/>
    <xf numFmtId="171" fontId="10" fillId="0" borderId="3" xfId="0" applyNumberFormat="1" applyFont="1" applyBorder="1" applyAlignment="1"/>
    <xf numFmtId="169" fontId="14" fillId="0" borderId="4" xfId="0" applyNumberFormat="1" applyFont="1" applyBorder="1" applyAlignment="1">
      <alignment horizontal="left"/>
    </xf>
    <xf numFmtId="168" fontId="14" fillId="0" borderId="5" xfId="0" applyNumberFormat="1" applyFont="1" applyBorder="1" applyAlignment="1">
      <alignment horizontal="left"/>
    </xf>
    <xf numFmtId="168" fontId="14" fillId="0" borderId="6" xfId="0" applyNumberFormat="1" applyFont="1" applyBorder="1" applyAlignment="1">
      <alignment horizontal="left"/>
    </xf>
    <xf numFmtId="0" fontId="14" fillId="0" borderId="0" xfId="0" applyFont="1" applyAlignment="1">
      <alignment horizontal="justify"/>
    </xf>
    <xf numFmtId="0" fontId="10" fillId="0" borderId="0" xfId="0" applyFont="1" applyAlignment="1">
      <alignment horizontal="justify" wrapText="1"/>
    </xf>
    <xf numFmtId="0" fontId="10" fillId="0" borderId="0" xfId="0" applyFont="1" applyAlignment="1">
      <alignment horizontal="justify"/>
    </xf>
    <xf numFmtId="172" fontId="10" fillId="0" borderId="16" xfId="0" applyNumberFormat="1" applyFont="1" applyBorder="1" applyAlignment="1"/>
    <xf numFmtId="172" fontId="10" fillId="0" borderId="17" xfId="0" applyNumberFormat="1" applyFont="1" applyBorder="1" applyAlignment="1"/>
    <xf numFmtId="172" fontId="10" fillId="0" borderId="18" xfId="0" applyNumberFormat="1" applyFont="1" applyBorder="1" applyAlignment="1"/>
    <xf numFmtId="164" fontId="10" fillId="0" borderId="7" xfId="0" applyNumberFormat="1" applyFont="1" applyBorder="1" applyAlignment="1">
      <alignment horizontal="left"/>
    </xf>
    <xf numFmtId="164" fontId="10" fillId="0" borderId="8" xfId="0" applyNumberFormat="1" applyFont="1" applyBorder="1" applyAlignment="1">
      <alignment horizontal="left"/>
    </xf>
    <xf numFmtId="172" fontId="10" fillId="0" borderId="13" xfId="0" applyNumberFormat="1" applyFont="1" applyBorder="1" applyAlignment="1"/>
    <xf numFmtId="172" fontId="10" fillId="0" borderId="15" xfId="0" applyNumberFormat="1" applyFont="1" applyBorder="1" applyAlignment="1"/>
    <xf numFmtId="172" fontId="10" fillId="0" borderId="14" xfId="0" applyNumberFormat="1" applyFont="1" applyBorder="1" applyAlignment="1"/>
    <xf numFmtId="0" fontId="10" fillId="0" borderId="0" xfId="0" applyFont="1" applyAlignment="1">
      <alignment horizontal="left" wrapText="1"/>
    </xf>
    <xf numFmtId="0" fontId="10" fillId="0" borderId="0" xfId="0" applyFont="1" applyAlignment="1"/>
    <xf numFmtId="0" fontId="10" fillId="0" borderId="2" xfId="0" applyFont="1" applyBorder="1" applyAlignment="1"/>
    <xf numFmtId="0" fontId="10" fillId="0" borderId="1" xfId="0" applyFont="1" applyBorder="1" applyAlignment="1"/>
    <xf numFmtId="166" fontId="10" fillId="0" borderId="6" xfId="0" applyNumberFormat="1" applyFont="1" applyBorder="1" applyAlignment="1"/>
    <xf numFmtId="165" fontId="10" fillId="0" borderId="14" xfId="0" applyNumberFormat="1" applyFont="1" applyBorder="1" applyAlignment="1"/>
    <xf numFmtId="165" fontId="10" fillId="0" borderId="11" xfId="0" applyNumberFormat="1" applyFont="1" applyBorder="1" applyAlignment="1"/>
    <xf numFmtId="167" fontId="10" fillId="0" borderId="12" xfId="0" applyNumberFormat="1" applyFont="1" applyBorder="1" applyAlignment="1"/>
    <xf numFmtId="167" fontId="13" fillId="0" borderId="0" xfId="0" applyNumberFormat="1" applyFont="1" applyAlignment="1">
      <alignment horizontal="left"/>
    </xf>
    <xf numFmtId="169" fontId="12" fillId="0" borderId="8" xfId="0" applyNumberFormat="1" applyFont="1" applyBorder="1" applyAlignment="1"/>
    <xf numFmtId="169" fontId="12" fillId="0" borderId="10" xfId="0" applyNumberFormat="1" applyFont="1" applyBorder="1" applyAlignment="1"/>
    <xf numFmtId="169" fontId="12" fillId="0" borderId="11" xfId="0" applyNumberFormat="1" applyFont="1" applyBorder="1" applyAlignment="1"/>
    <xf numFmtId="168" fontId="10" fillId="0" borderId="10" xfId="0" applyNumberFormat="1" applyFont="1" applyBorder="1" applyAlignment="1">
      <alignment horizontal="left"/>
    </xf>
    <xf numFmtId="168" fontId="10" fillId="0" borderId="0" xfId="0" applyNumberFormat="1" applyFont="1" applyAlignment="1">
      <alignment horizontal="left"/>
    </xf>
    <xf numFmtId="170" fontId="12" fillId="0" borderId="12" xfId="0" applyNumberFormat="1" applyFont="1" applyBorder="1" applyAlignment="1"/>
    <xf numFmtId="170" fontId="12" fillId="0" borderId="13" xfId="0" applyNumberFormat="1" applyFont="1" applyBorder="1" applyAlignment="1"/>
    <xf numFmtId="169" fontId="12" fillId="0" borderId="12" xfId="0" applyNumberFormat="1" applyFont="1" applyBorder="1" applyAlignment="1"/>
    <xf numFmtId="168" fontId="14" fillId="0" borderId="0" xfId="0" applyNumberFormat="1" applyFont="1" applyAlignment="1">
      <alignment horizontal="left"/>
    </xf>
    <xf numFmtId="177" fontId="10" fillId="0" borderId="2" xfId="0" applyNumberFormat="1" applyFont="1" applyBorder="1" applyAlignment="1"/>
    <xf numFmtId="177" fontId="10" fillId="0" borderId="3" xfId="0" applyNumberFormat="1" applyFont="1" applyBorder="1" applyAlignment="1"/>
    <xf numFmtId="166" fontId="10" fillId="0" borderId="2" xfId="0" applyNumberFormat="1" applyFont="1" applyFill="1" applyBorder="1" applyAlignment="1"/>
    <xf numFmtId="177" fontId="10" fillId="0" borderId="2" xfId="1" applyNumberFormat="1" applyFont="1" applyBorder="1" applyAlignment="1"/>
    <xf numFmtId="167" fontId="13" fillId="0" borderId="2" xfId="0" applyNumberFormat="1" applyFont="1" applyBorder="1" applyAlignment="1">
      <alignment horizontal="left"/>
    </xf>
    <xf numFmtId="167" fontId="13" fillId="0" borderId="3" xfId="0" applyNumberFormat="1" applyFont="1" applyBorder="1" applyAlignment="1"/>
    <xf numFmtId="169" fontId="12" fillId="0" borderId="9" xfId="0" applyNumberFormat="1" applyFont="1" applyBorder="1" applyAlignment="1"/>
    <xf numFmtId="0" fontId="12" fillId="0" borderId="0" xfId="0" applyFont="1" applyBorder="1" applyAlignment="1"/>
    <xf numFmtId="0" fontId="15" fillId="0" borderId="0" xfId="0" applyFont="1" applyBorder="1" applyAlignment="1"/>
    <xf numFmtId="0" fontId="14" fillId="0" borderId="0" xfId="0" applyFont="1" applyBorder="1" applyAlignment="1">
      <alignment wrapText="1"/>
    </xf>
    <xf numFmtId="0" fontId="10" fillId="0" borderId="10" xfId="0" applyFont="1" applyBorder="1" applyAlignment="1">
      <alignment horizontal="center" wrapText="1"/>
    </xf>
    <xf numFmtId="44" fontId="10" fillId="0" borderId="7" xfId="2" applyFont="1" applyBorder="1" applyAlignment="1"/>
    <xf numFmtId="44" fontId="10" fillId="0" borderId="0" xfId="2" applyFont="1" applyAlignment="1"/>
    <xf numFmtId="44" fontId="10" fillId="0" borderId="2" xfId="2" applyFont="1" applyBorder="1" applyAlignment="1"/>
    <xf numFmtId="43" fontId="10" fillId="0" borderId="7" xfId="1" applyFont="1" applyBorder="1" applyAlignment="1"/>
    <xf numFmtId="43" fontId="10" fillId="0" borderId="0" xfId="1" applyFont="1" applyAlignment="1"/>
    <xf numFmtId="43" fontId="10" fillId="0" borderId="2" xfId="1" applyFont="1" applyBorder="1" applyAlignment="1"/>
    <xf numFmtId="43" fontId="10" fillId="0" borderId="9" xfId="1" applyFont="1" applyBorder="1" applyAlignment="1"/>
    <xf numFmtId="43" fontId="10" fillId="0" borderId="10" xfId="1" applyFont="1" applyBorder="1" applyAlignment="1"/>
    <xf numFmtId="43" fontId="10" fillId="0" borderId="3" xfId="1" applyFont="1" applyBorder="1" applyAlignment="1"/>
    <xf numFmtId="44" fontId="10" fillId="0" borderId="0" xfId="2" applyFont="1" applyAlignment="1">
      <alignment horizontal="left"/>
    </xf>
    <xf numFmtId="44" fontId="10" fillId="0" borderId="13" xfId="2" applyFont="1" applyBorder="1" applyAlignment="1"/>
    <xf numFmtId="44" fontId="10" fillId="0" borderId="15" xfId="2" applyFont="1" applyBorder="1" applyAlignment="1"/>
    <xf numFmtId="44" fontId="10" fillId="0" borderId="12" xfId="2" applyFont="1" applyBorder="1" applyAlignment="1"/>
    <xf numFmtId="44" fontId="10" fillId="0" borderId="9" xfId="2" applyFont="1" applyBorder="1" applyAlignment="1"/>
    <xf numFmtId="44" fontId="10" fillId="0" borderId="10" xfId="2" applyFont="1" applyBorder="1" applyAlignment="1"/>
    <xf numFmtId="44" fontId="10" fillId="0" borderId="3" xfId="2" applyFont="1" applyBorder="1" applyAlignment="1"/>
    <xf numFmtId="0" fontId="14" fillId="0" borderId="0" xfId="0" applyFont="1" applyBorder="1" applyAlignment="1">
      <alignment horizontal="left"/>
    </xf>
    <xf numFmtId="177" fontId="10" fillId="0" borderId="7" xfId="1" applyNumberFormat="1" applyFont="1" applyBorder="1" applyAlignment="1"/>
    <xf numFmtId="177" fontId="10" fillId="0" borderId="0" xfId="1" applyNumberFormat="1" applyFont="1" applyAlignment="1"/>
    <xf numFmtId="177" fontId="10" fillId="0" borderId="9" xfId="1" applyNumberFormat="1" applyFont="1" applyBorder="1" applyAlignment="1"/>
    <xf numFmtId="177" fontId="10" fillId="0" borderId="10" xfId="1" applyNumberFormat="1" applyFont="1" applyBorder="1" applyAlignment="1"/>
    <xf numFmtId="177" fontId="10" fillId="0" borderId="3" xfId="1" applyNumberFormat="1" applyFont="1" applyBorder="1" applyAlignment="1"/>
    <xf numFmtId="177" fontId="10" fillId="0" borderId="13" xfId="1" applyNumberFormat="1" applyFont="1" applyBorder="1" applyAlignment="1"/>
    <xf numFmtId="177" fontId="10" fillId="0" borderId="15" xfId="1" applyNumberFormat="1" applyFont="1" applyBorder="1" applyAlignment="1"/>
    <xf numFmtId="172" fontId="10" fillId="0" borderId="0" xfId="0" applyNumberFormat="1" applyFont="1" applyBorder="1" applyAlignment="1"/>
    <xf numFmtId="165" fontId="10" fillId="0" borderId="1" xfId="0" applyNumberFormat="1" applyFont="1" applyFill="1" applyBorder="1" applyAlignment="1"/>
    <xf numFmtId="165" fontId="10" fillId="0" borderId="0" xfId="0" applyNumberFormat="1" applyFont="1" applyFill="1" applyAlignment="1">
      <alignment horizontal="left"/>
    </xf>
    <xf numFmtId="0" fontId="10" fillId="0" borderId="1" xfId="0" applyFont="1" applyFill="1" applyBorder="1" applyAlignment="1">
      <alignment horizontal="center" wrapText="1"/>
    </xf>
    <xf numFmtId="0" fontId="10" fillId="0" borderId="3" xfId="0" applyFont="1" applyFill="1" applyBorder="1" applyAlignment="1">
      <alignment horizontal="center" wrapText="1"/>
    </xf>
    <xf numFmtId="0" fontId="10" fillId="0" borderId="2" xfId="0" applyFont="1" applyFill="1" applyBorder="1" applyAlignment="1">
      <alignment horizontal="left"/>
    </xf>
    <xf numFmtId="165" fontId="10" fillId="0" borderId="2" xfId="0" applyNumberFormat="1" applyFont="1" applyFill="1" applyBorder="1" applyAlignment="1">
      <alignment horizontal="left"/>
    </xf>
    <xf numFmtId="43" fontId="10" fillId="0" borderId="2" xfId="1" applyFont="1" applyFill="1" applyBorder="1" applyAlignment="1"/>
    <xf numFmtId="166" fontId="10" fillId="0" borderId="3" xfId="0" applyNumberFormat="1" applyFont="1" applyFill="1" applyBorder="1" applyAlignment="1"/>
    <xf numFmtId="165" fontId="12" fillId="0" borderId="3" xfId="0" applyNumberFormat="1" applyFont="1" applyFill="1" applyBorder="1" applyAlignment="1"/>
    <xf numFmtId="0" fontId="10" fillId="0" borderId="0" xfId="0" applyFont="1" applyFill="1" applyAlignment="1">
      <alignment horizontal="left"/>
    </xf>
    <xf numFmtId="0" fontId="10" fillId="0" borderId="0" xfId="0" applyFont="1" applyFill="1" applyAlignment="1">
      <alignment horizontal="center"/>
    </xf>
    <xf numFmtId="0" fontId="10" fillId="0" borderId="0" xfId="0" applyFont="1" applyFill="1" applyAlignment="1">
      <alignment horizontal="center" wrapText="1"/>
    </xf>
    <xf numFmtId="166" fontId="10" fillId="0" borderId="2" xfId="0" applyNumberFormat="1" applyFont="1" applyFill="1" applyBorder="1" applyAlignment="1">
      <alignment horizontal="left"/>
    </xf>
    <xf numFmtId="166" fontId="10" fillId="0" borderId="0" xfId="0" applyNumberFormat="1" applyFont="1" applyFill="1" applyAlignment="1">
      <alignment horizontal="left"/>
    </xf>
    <xf numFmtId="165" fontId="10" fillId="0" borderId="3" xfId="0" applyNumberFormat="1" applyFont="1" applyFill="1" applyBorder="1" applyAlignment="1"/>
    <xf numFmtId="166" fontId="10" fillId="0" borderId="7" xfId="0" applyNumberFormat="1" applyFont="1" applyFill="1" applyBorder="1" applyAlignment="1">
      <alignment horizontal="left"/>
    </xf>
    <xf numFmtId="0" fontId="14" fillId="0" borderId="0" xfId="0" applyFont="1" applyFill="1" applyAlignment="1">
      <alignment wrapText="1"/>
    </xf>
    <xf numFmtId="0" fontId="10" fillId="0" borderId="3" xfId="0" applyFont="1" applyBorder="1" applyAlignment="1">
      <alignment horizontal="left"/>
    </xf>
    <xf numFmtId="167" fontId="10" fillId="0" borderId="2" xfId="0" applyNumberFormat="1" applyFont="1" applyFill="1" applyBorder="1" applyAlignment="1"/>
    <xf numFmtId="167" fontId="10" fillId="0" borderId="3" xfId="0" applyNumberFormat="1" applyFont="1" applyBorder="1" applyAlignment="1"/>
    <xf numFmtId="167" fontId="12" fillId="0" borderId="3" xfId="0" applyNumberFormat="1" applyFont="1" applyFill="1" applyBorder="1" applyAlignment="1"/>
    <xf numFmtId="0" fontId="8" fillId="0" borderId="0" xfId="0" applyFont="1" applyAlignment="1">
      <alignment wrapText="1"/>
    </xf>
    <xf numFmtId="0" fontId="10" fillId="0" borderId="0" xfId="0" applyFont="1" applyBorder="1" applyAlignment="1">
      <alignment horizontal="left"/>
    </xf>
    <xf numFmtId="0" fontId="10" fillId="0" borderId="0" xfId="0" applyFont="1" applyAlignment="1">
      <alignment horizontal="left"/>
    </xf>
    <xf numFmtId="0" fontId="14" fillId="0" borderId="0" xfId="0" applyFont="1" applyAlignment="1">
      <alignment wrapText="1"/>
    </xf>
    <xf numFmtId="0" fontId="10" fillId="0" borderId="0" xfId="0" applyFont="1" applyAlignment="1">
      <alignment horizontal="left"/>
    </xf>
    <xf numFmtId="0" fontId="14" fillId="0" borderId="0" xfId="0" applyFont="1" applyAlignment="1">
      <alignment wrapText="1"/>
    </xf>
    <xf numFmtId="0" fontId="4" fillId="0" borderId="0" xfId="0" applyFont="1" applyAlignment="1">
      <alignment horizontal="center" wrapText="1"/>
    </xf>
    <xf numFmtId="0" fontId="0" fillId="0" borderId="0" xfId="0" applyAlignment="1">
      <alignment wrapText="1"/>
    </xf>
    <xf numFmtId="0" fontId="1" fillId="0" borderId="0" xfId="0" applyFont="1" applyAlignment="1">
      <alignment horizontal="left"/>
    </xf>
    <xf numFmtId="0" fontId="1" fillId="0" borderId="0" xfId="0" applyFont="1" applyAlignment="1">
      <alignment horizontal="center" wrapText="1"/>
    </xf>
    <xf numFmtId="0" fontId="8" fillId="0" borderId="0" xfId="0" applyFont="1" applyAlignment="1">
      <alignment horizontal="center" wrapText="1"/>
    </xf>
    <xf numFmtId="0" fontId="18" fillId="0" borderId="0" xfId="0" applyFont="1" applyAlignment="1">
      <alignment horizontal="left"/>
    </xf>
    <xf numFmtId="0" fontId="18" fillId="0" borderId="0" xfId="0" applyFont="1" applyAlignment="1">
      <alignment wrapText="1"/>
    </xf>
    <xf numFmtId="0" fontId="8" fillId="0" borderId="0" xfId="0" applyFont="1" applyAlignment="1">
      <alignment horizontal="center"/>
    </xf>
    <xf numFmtId="0" fontId="10" fillId="0" borderId="0" xfId="0" applyFont="1" applyAlignment="1">
      <alignment horizontal="left"/>
    </xf>
    <xf numFmtId="0" fontId="14" fillId="0" borderId="0" xfId="0" applyFont="1" applyAlignment="1">
      <alignment wrapText="1"/>
    </xf>
    <xf numFmtId="0" fontId="14" fillId="0" borderId="0" xfId="0" applyFont="1" applyAlignment="1">
      <alignment horizontal="left"/>
    </xf>
    <xf numFmtId="0" fontId="9" fillId="0" borderId="0" xfId="0" applyFont="1" applyAlignment="1">
      <alignment horizontal="center"/>
    </xf>
    <xf numFmtId="0" fontId="10" fillId="0" borderId="0" xfId="0" applyFont="1" applyAlignment="1">
      <alignment wrapText="1"/>
    </xf>
    <xf numFmtId="0" fontId="10" fillId="0" borderId="0" xfId="0" applyFont="1" applyAlignment="1">
      <alignment horizontal="justify" wrapText="1"/>
    </xf>
    <xf numFmtId="0" fontId="10" fillId="0" borderId="0" xfId="0" applyFont="1" applyAlignment="1">
      <alignment horizontal="justify"/>
    </xf>
    <xf numFmtId="0" fontId="14" fillId="0" borderId="5" xfId="0" applyFont="1" applyBorder="1" applyAlignment="1">
      <alignment horizontal="left"/>
    </xf>
    <xf numFmtId="0" fontId="19" fillId="0" borderId="23" xfId="0" applyFont="1" applyBorder="1" applyAlignment="1">
      <alignment horizontal="center" wrapText="1"/>
    </xf>
    <xf numFmtId="0" fontId="18" fillId="0" borderId="24" xfId="0" applyFont="1" applyBorder="1" applyAlignment="1">
      <alignment horizontal="left"/>
    </xf>
    <xf numFmtId="0" fontId="20" fillId="0" borderId="25" xfId="0" applyFont="1" applyBorder="1" applyAlignment="1">
      <alignment horizontal="center"/>
    </xf>
    <xf numFmtId="0" fontId="18" fillId="0" borderId="26" xfId="0" applyFont="1" applyBorder="1" applyAlignment="1">
      <alignment horizontal="left"/>
    </xf>
    <xf numFmtId="0" fontId="18" fillId="0" borderId="23" xfId="0" applyFont="1" applyBorder="1" applyAlignment="1">
      <alignment horizontal="left"/>
    </xf>
    <xf numFmtId="0" fontId="18" fillId="0" borderId="25" xfId="0" applyFont="1" applyBorder="1" applyAlignment="1">
      <alignment horizontal="left"/>
    </xf>
    <xf numFmtId="0" fontId="8" fillId="0" borderId="27" xfId="0" applyFont="1" applyBorder="1" applyAlignment="1">
      <alignment horizontal="center" wrapText="1"/>
    </xf>
    <xf numFmtId="0" fontId="9" fillId="0" borderId="28" xfId="0" applyFont="1" applyBorder="1" applyAlignment="1">
      <alignment horizontal="center"/>
    </xf>
    <xf numFmtId="0" fontId="18" fillId="0" borderId="29" xfId="0" applyFont="1" applyBorder="1" applyAlignment="1">
      <alignment horizontal="left"/>
    </xf>
    <xf numFmtId="0" fontId="18" fillId="0" borderId="27" xfId="0" applyFont="1" applyBorder="1" applyAlignment="1">
      <alignment horizontal="left"/>
    </xf>
    <xf numFmtId="0" fontId="18" fillId="0" borderId="28" xfId="0" applyFont="1" applyBorder="1" applyAlignment="1">
      <alignment horizontal="left"/>
    </xf>
    <xf numFmtId="0" fontId="12" fillId="0" borderId="30" xfId="0" applyFont="1" applyBorder="1" applyAlignment="1">
      <alignment horizontal="center" wrapText="1"/>
    </xf>
    <xf numFmtId="0" fontId="14" fillId="0" borderId="10" xfId="0" applyFont="1" applyBorder="1" applyAlignment="1">
      <alignment horizontal="left"/>
    </xf>
    <xf numFmtId="0" fontId="15" fillId="0" borderId="31" xfId="0" applyFont="1" applyBorder="1" applyAlignment="1">
      <alignment horizontal="center"/>
    </xf>
    <xf numFmtId="0" fontId="14" fillId="0" borderId="32" xfId="0" applyFont="1" applyBorder="1" applyAlignment="1">
      <alignment horizontal="left"/>
    </xf>
    <xf numFmtId="0" fontId="14" fillId="0" borderId="30" xfId="0" applyFont="1" applyBorder="1" applyAlignment="1">
      <alignment horizontal="left"/>
    </xf>
    <xf numFmtId="0" fontId="14" fillId="0" borderId="31" xfId="0" applyFont="1" applyBorder="1" applyAlignment="1">
      <alignment horizontal="left"/>
    </xf>
    <xf numFmtId="0" fontId="23" fillId="0" borderId="23" xfId="0" applyFont="1" applyBorder="1" applyAlignment="1">
      <alignment horizontal="center" wrapText="1"/>
    </xf>
    <xf numFmtId="0" fontId="14" fillId="0" borderId="24" xfId="0" applyFont="1" applyBorder="1" applyAlignment="1">
      <alignment horizontal="left"/>
    </xf>
    <xf numFmtId="0" fontId="24" fillId="0" borderId="25" xfId="0" applyFont="1" applyBorder="1" applyAlignment="1">
      <alignment horizontal="center"/>
    </xf>
    <xf numFmtId="0" fontId="14" fillId="0" borderId="26" xfId="0" applyFont="1" applyBorder="1" applyAlignment="1">
      <alignment horizontal="left"/>
    </xf>
    <xf numFmtId="0" fontId="14" fillId="0" borderId="25" xfId="0" applyFont="1" applyBorder="1" applyAlignment="1">
      <alignment horizontal="left"/>
    </xf>
    <xf numFmtId="0" fontId="14" fillId="0" borderId="23" xfId="0" applyFont="1" applyBorder="1" applyAlignment="1">
      <alignment horizontal="left"/>
    </xf>
    <xf numFmtId="0" fontId="10" fillId="0" borderId="0" xfId="0" applyFont="1" applyAlignment="1">
      <alignment horizontal="left" wrapText="1"/>
    </xf>
    <xf numFmtId="164" fontId="14" fillId="0" borderId="0" xfId="0" applyNumberFormat="1" applyFont="1" applyAlignment="1">
      <alignment horizontal="left"/>
    </xf>
    <xf numFmtId="176" fontId="14" fillId="0" borderId="0" xfId="0" applyNumberFormat="1" applyFont="1" applyAlignment="1">
      <alignment horizontal="left"/>
    </xf>
    <xf numFmtId="171" fontId="14" fillId="0" borderId="0" xfId="0" applyNumberFormat="1" applyFont="1" applyAlignment="1">
      <alignment horizontal="left"/>
    </xf>
    <xf numFmtId="0" fontId="12" fillId="0" borderId="27" xfId="0" applyFont="1" applyBorder="1" applyAlignment="1">
      <alignment horizontal="center" wrapText="1"/>
    </xf>
    <xf numFmtId="0" fontId="15" fillId="0" borderId="28" xfId="0" applyFont="1" applyBorder="1" applyAlignment="1">
      <alignment horizontal="center"/>
    </xf>
    <xf numFmtId="0" fontId="14" fillId="0" borderId="29" xfId="0" applyFont="1" applyBorder="1" applyAlignment="1">
      <alignment horizontal="left"/>
    </xf>
    <xf numFmtId="0" fontId="14" fillId="0" borderId="28" xfId="0" applyFont="1" applyBorder="1" applyAlignment="1">
      <alignment horizontal="left"/>
    </xf>
    <xf numFmtId="0" fontId="14" fillId="0" borderId="27" xfId="0" applyFont="1" applyBorder="1" applyAlignment="1">
      <alignment horizontal="left"/>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357188</xdr:colOff>
      <xdr:row>0</xdr:row>
      <xdr:rowOff>0</xdr:rowOff>
    </xdr:from>
    <xdr:to>
      <xdr:col>4</xdr:col>
      <xdr:colOff>1248569</xdr:colOff>
      <xdr:row>7</xdr:row>
      <xdr:rowOff>146799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05438" y="0"/>
          <a:ext cx="3820319" cy="1813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tabSelected="1" zoomScale="80" zoomScaleNormal="80" workbookViewId="0">
      <selection activeCell="A5" sqref="A5"/>
    </sheetView>
  </sheetViews>
  <sheetFormatPr defaultColWidth="21.44140625" defaultRowHeight="13.2" x14ac:dyDescent="0.25"/>
  <cols>
    <col min="1" max="1" width="82.6640625" bestFit="1" customWidth="1"/>
    <col min="2" max="2" width="7.33203125" bestFit="1" customWidth="1"/>
    <col min="3" max="3" width="6.44140625" customWidth="1"/>
    <col min="4" max="4" width="44.77734375" bestFit="1" customWidth="1"/>
    <col min="5" max="5" width="22.109375" bestFit="1" customWidth="1"/>
  </cols>
  <sheetData>
    <row r="1" spans="1:5" s="122" customFormat="1" ht="18.75" customHeight="1" x14ac:dyDescent="0.35">
      <c r="A1" s="121"/>
      <c r="B1" s="121"/>
      <c r="C1" s="121"/>
      <c r="D1" s="121"/>
      <c r="E1" s="121"/>
    </row>
    <row r="2" spans="1:5" s="122" customFormat="1" ht="18.75" customHeight="1" x14ac:dyDescent="0.35">
      <c r="A2" s="121"/>
      <c r="B2" s="121"/>
      <c r="C2" s="121"/>
      <c r="D2" s="121"/>
      <c r="E2" s="121"/>
    </row>
    <row r="3" spans="1:5" ht="18.75" customHeight="1" x14ac:dyDescent="0.3">
      <c r="A3" s="1"/>
      <c r="B3" s="2"/>
      <c r="C3" s="2"/>
      <c r="D3" s="3"/>
      <c r="E3" s="2"/>
    </row>
    <row r="4" spans="1:5" ht="18.75" customHeight="1" x14ac:dyDescent="0.3">
      <c r="A4" s="1"/>
      <c r="B4" s="2"/>
      <c r="C4" s="2"/>
      <c r="D4" s="3"/>
      <c r="E4" s="2"/>
    </row>
    <row r="5" spans="1:5" ht="18.75" customHeight="1" x14ac:dyDescent="0.3">
      <c r="A5" s="1"/>
      <c r="B5" s="2"/>
      <c r="C5" s="2"/>
      <c r="D5" s="3"/>
      <c r="E5" s="2"/>
    </row>
    <row r="6" spans="1:5" ht="18.75" customHeight="1" x14ac:dyDescent="0.3">
      <c r="A6" s="1"/>
      <c r="B6" s="2"/>
      <c r="C6" s="2"/>
      <c r="D6" s="3"/>
      <c r="E6" s="2"/>
    </row>
    <row r="7" spans="1:5" ht="18.75" customHeight="1" x14ac:dyDescent="0.3">
      <c r="A7" s="1"/>
      <c r="B7" s="2"/>
      <c r="C7" s="2"/>
      <c r="D7" s="3"/>
      <c r="E7" s="2"/>
    </row>
    <row r="8" spans="1:5" ht="18.75" customHeight="1" x14ac:dyDescent="0.3">
      <c r="A8" s="1"/>
      <c r="B8" s="2"/>
      <c r="C8" s="2"/>
      <c r="D8" s="3"/>
      <c r="E8" s="2"/>
    </row>
    <row r="9" spans="1:5" ht="32.4" customHeight="1" x14ac:dyDescent="0.5">
      <c r="A9" s="309" t="s">
        <v>0</v>
      </c>
      <c r="B9" s="310"/>
      <c r="C9" s="310"/>
      <c r="D9" s="310"/>
      <c r="E9" s="310"/>
    </row>
    <row r="10" spans="1:5" ht="18.75" customHeight="1" x14ac:dyDescent="0.3">
      <c r="A10" s="1"/>
      <c r="B10" s="2"/>
      <c r="C10" s="2"/>
      <c r="D10" s="3"/>
      <c r="E10" s="2"/>
    </row>
    <row r="11" spans="1:5" ht="18.75" customHeight="1" x14ac:dyDescent="0.3">
      <c r="A11" s="4" t="s">
        <v>1</v>
      </c>
      <c r="B11" s="2"/>
      <c r="C11" s="2"/>
      <c r="D11" s="3"/>
      <c r="E11" s="2"/>
    </row>
    <row r="12" spans="1:5" ht="18.75" customHeight="1" x14ac:dyDescent="0.3">
      <c r="A12" s="1"/>
      <c r="B12" s="2"/>
      <c r="C12" s="2"/>
      <c r="D12" s="3"/>
      <c r="E12" s="2"/>
    </row>
    <row r="13" spans="1:5" ht="18.75" customHeight="1" x14ac:dyDescent="0.3">
      <c r="A13" s="5" t="s">
        <v>2</v>
      </c>
      <c r="B13" s="6">
        <v>2</v>
      </c>
      <c r="C13" s="2"/>
      <c r="D13" s="7" t="s">
        <v>3</v>
      </c>
      <c r="E13" s="8" t="s">
        <v>4</v>
      </c>
    </row>
    <row r="14" spans="1:5" ht="18.75" customHeight="1" x14ac:dyDescent="0.3">
      <c r="A14" s="5" t="s">
        <v>5</v>
      </c>
      <c r="B14" s="6">
        <v>3</v>
      </c>
      <c r="C14" s="2"/>
      <c r="D14" s="9" t="s">
        <v>6</v>
      </c>
    </row>
    <row r="15" spans="1:5" ht="18.75" customHeight="1" x14ac:dyDescent="0.3">
      <c r="A15" s="5" t="s">
        <v>7</v>
      </c>
      <c r="B15" s="6">
        <v>4</v>
      </c>
      <c r="C15" s="2"/>
      <c r="D15" s="3"/>
      <c r="E15" s="10"/>
    </row>
    <row r="16" spans="1:5" ht="18.75" customHeight="1" x14ac:dyDescent="0.3">
      <c r="A16" s="5" t="s">
        <v>8</v>
      </c>
      <c r="B16" s="6">
        <v>5</v>
      </c>
      <c r="C16" s="2"/>
      <c r="D16" s="7" t="s">
        <v>9</v>
      </c>
      <c r="E16" s="8" t="s">
        <v>10</v>
      </c>
    </row>
    <row r="17" spans="1:5" ht="18.75" customHeight="1" x14ac:dyDescent="0.3">
      <c r="A17" s="5" t="s">
        <v>11</v>
      </c>
      <c r="B17" s="6">
        <v>6</v>
      </c>
      <c r="C17" s="2"/>
      <c r="D17" s="9" t="s">
        <v>12</v>
      </c>
    </row>
    <row r="18" spans="1:5" ht="18.75" customHeight="1" x14ac:dyDescent="0.3">
      <c r="A18" s="5" t="s">
        <v>13</v>
      </c>
      <c r="B18" s="6">
        <v>7</v>
      </c>
      <c r="C18" s="2"/>
      <c r="E18" s="2"/>
    </row>
    <row r="19" spans="1:5" ht="18.75" customHeight="1" x14ac:dyDescent="0.3">
      <c r="A19" s="5" t="s">
        <v>14</v>
      </c>
      <c r="B19" s="6">
        <v>8</v>
      </c>
      <c r="C19" s="2"/>
      <c r="D19" s="7" t="s">
        <v>15</v>
      </c>
      <c r="E19" s="2"/>
    </row>
    <row r="20" spans="1:5" ht="18.75" customHeight="1" x14ac:dyDescent="0.3">
      <c r="A20" s="5" t="s">
        <v>16</v>
      </c>
      <c r="B20" s="6">
        <v>9</v>
      </c>
      <c r="C20" s="2"/>
      <c r="D20" s="3"/>
      <c r="E20" s="2"/>
    </row>
    <row r="21" spans="1:5" ht="18.75" customHeight="1" x14ac:dyDescent="0.3">
      <c r="A21" s="5" t="s">
        <v>17</v>
      </c>
      <c r="B21" s="6">
        <v>10</v>
      </c>
      <c r="C21" s="2"/>
      <c r="D21" s="7" t="s">
        <v>18</v>
      </c>
      <c r="E21" s="2"/>
    </row>
    <row r="22" spans="1:5" ht="18.75" customHeight="1" x14ac:dyDescent="0.3">
      <c r="A22" s="5" t="s">
        <v>19</v>
      </c>
      <c r="B22" s="6">
        <v>11</v>
      </c>
      <c r="C22" s="2"/>
      <c r="D22" s="7" t="s">
        <v>20</v>
      </c>
      <c r="E22" s="2"/>
    </row>
    <row r="23" spans="1:5" ht="18.75" customHeight="1" x14ac:dyDescent="0.3">
      <c r="A23" s="5" t="s">
        <v>21</v>
      </c>
      <c r="B23" s="6">
        <v>12</v>
      </c>
      <c r="C23" s="2"/>
      <c r="D23" s="3"/>
      <c r="E23" s="2"/>
    </row>
    <row r="24" spans="1:5" ht="18.75" customHeight="1" x14ac:dyDescent="0.3">
      <c r="A24" s="5" t="s">
        <v>22</v>
      </c>
      <c r="B24" s="6">
        <v>13</v>
      </c>
      <c r="C24" s="2"/>
      <c r="D24" s="3"/>
      <c r="E24" s="2"/>
    </row>
    <row r="25" spans="1:5" ht="18.75" customHeight="1" x14ac:dyDescent="0.3">
      <c r="A25" s="5" t="s">
        <v>23</v>
      </c>
      <c r="B25" s="6">
        <v>14</v>
      </c>
      <c r="C25" s="2"/>
      <c r="D25" s="3"/>
      <c r="E25" s="2"/>
    </row>
    <row r="26" spans="1:5" ht="18.75" customHeight="1" x14ac:dyDescent="0.3">
      <c r="A26" s="5" t="s">
        <v>24</v>
      </c>
      <c r="B26" s="6">
        <v>15</v>
      </c>
      <c r="C26" s="2"/>
      <c r="D26" s="3"/>
      <c r="E26" s="2"/>
    </row>
    <row r="27" spans="1:5" s="112" customFormat="1" ht="18.75" customHeight="1" x14ac:dyDescent="0.3">
      <c r="A27" s="5" t="s">
        <v>335</v>
      </c>
      <c r="B27" s="6">
        <v>16</v>
      </c>
      <c r="C27" s="2"/>
      <c r="D27" s="3"/>
      <c r="E27" s="2"/>
    </row>
    <row r="28" spans="1:5" ht="18.75" customHeight="1" x14ac:dyDescent="0.3">
      <c r="A28" s="5" t="s">
        <v>25</v>
      </c>
      <c r="B28" s="6">
        <v>17</v>
      </c>
      <c r="C28" s="2"/>
      <c r="D28" s="3"/>
      <c r="E28" s="2"/>
    </row>
    <row r="29" spans="1:5" ht="18.75" customHeight="1" x14ac:dyDescent="0.3">
      <c r="A29" s="1"/>
      <c r="B29" s="2"/>
      <c r="C29" s="2"/>
      <c r="D29" s="3"/>
      <c r="E29" s="2"/>
    </row>
    <row r="30" spans="1:5" ht="18.75" customHeight="1" x14ac:dyDescent="0.3">
      <c r="A30" s="311"/>
      <c r="B30" s="310"/>
      <c r="C30" s="310"/>
      <c r="D30" s="310"/>
      <c r="E30" s="310"/>
    </row>
    <row r="31" spans="1:5" ht="18.75" customHeight="1" x14ac:dyDescent="0.3">
      <c r="A31" s="1"/>
      <c r="B31" s="2"/>
      <c r="C31" s="2"/>
      <c r="D31" s="3"/>
      <c r="E31" s="2"/>
    </row>
    <row r="32" spans="1:5" ht="18.75" customHeight="1" x14ac:dyDescent="0.3">
      <c r="A32" s="312" t="s">
        <v>26</v>
      </c>
      <c r="B32" s="310"/>
      <c r="C32" s="310"/>
      <c r="D32" s="310"/>
      <c r="E32" s="310"/>
    </row>
    <row r="33" spans="1:5" ht="18.75" customHeight="1" x14ac:dyDescent="0.3">
      <c r="A33" s="312" t="s">
        <v>27</v>
      </c>
      <c r="B33" s="310"/>
      <c r="C33" s="310"/>
      <c r="D33" s="310"/>
      <c r="E33" s="310"/>
    </row>
    <row r="34" spans="1:5" ht="18.75" customHeight="1" x14ac:dyDescent="0.3">
      <c r="A34" s="312" t="s">
        <v>28</v>
      </c>
      <c r="B34" s="310"/>
      <c r="C34" s="310"/>
      <c r="D34" s="310"/>
      <c r="E34" s="310"/>
    </row>
    <row r="35" spans="1:5" ht="18.75" customHeight="1" x14ac:dyDescent="0.3">
      <c r="A35" s="1"/>
      <c r="B35" s="2"/>
      <c r="C35" s="2"/>
      <c r="D35" s="3"/>
      <c r="E35" s="2"/>
    </row>
    <row r="36" spans="1:5" ht="18.75" customHeight="1" x14ac:dyDescent="0.3">
      <c r="A36" s="5" t="s">
        <v>29</v>
      </c>
      <c r="B36" s="2"/>
      <c r="C36" s="2"/>
      <c r="D36" s="3"/>
      <c r="E36" s="2"/>
    </row>
  </sheetData>
  <mergeCells count="5">
    <mergeCell ref="A9:E9"/>
    <mergeCell ref="A30:E30"/>
    <mergeCell ref="A32:E32"/>
    <mergeCell ref="A33:E33"/>
    <mergeCell ref="A34:E34"/>
  </mergeCells>
  <printOptions horizontalCentered="1"/>
  <pageMargins left="0.2" right="0.2" top="0.2" bottom="0.2" header="0.2" footer="0.2"/>
  <pageSetup scale="84" orientation="landscape" r:id="rId1"/>
  <headerFooter scaleWithDoc="0">
    <oddFooter>&amp;R&amp;P</oddFoot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zoomScale="80" zoomScaleNormal="80" workbookViewId="0">
      <selection activeCell="M25" sqref="M25"/>
    </sheetView>
  </sheetViews>
  <sheetFormatPr defaultColWidth="21.44140625" defaultRowHeight="16.8" x14ac:dyDescent="0.3"/>
  <cols>
    <col min="1" max="1" width="80" style="125" bestFit="1" customWidth="1"/>
    <col min="2" max="2" width="3.44140625" style="125" customWidth="1"/>
    <col min="3" max="7" width="13.44140625" style="125" bestFit="1" customWidth="1"/>
    <col min="8" max="8" width="3.44140625" style="125" customWidth="1"/>
    <col min="9" max="13" width="13.44140625" style="125" bestFit="1" customWidth="1"/>
    <col min="14" max="17" width="9.77734375" style="125" customWidth="1"/>
    <col min="18" max="16384" width="21.44140625" style="125"/>
  </cols>
  <sheetData>
    <row r="1" spans="1:17" s="122" customFormat="1" ht="19.2" x14ac:dyDescent="0.35">
      <c r="A1" s="313" t="s">
        <v>17</v>
      </c>
      <c r="B1" s="314"/>
      <c r="C1" s="314"/>
      <c r="D1" s="314"/>
      <c r="E1" s="314"/>
      <c r="F1" s="316"/>
      <c r="G1" s="316"/>
      <c r="H1" s="316"/>
      <c r="I1" s="316"/>
      <c r="J1" s="316"/>
      <c r="K1" s="316"/>
      <c r="L1" s="314"/>
      <c r="M1" s="314"/>
      <c r="N1" s="117"/>
      <c r="Q1" s="114"/>
    </row>
    <row r="2" spans="1:17" s="122" customFormat="1" ht="19.2" x14ac:dyDescent="0.35">
      <c r="A2" s="313" t="s">
        <v>30</v>
      </c>
      <c r="B2" s="314"/>
      <c r="C2" s="314"/>
      <c r="D2" s="314"/>
      <c r="E2" s="314"/>
      <c r="F2" s="316"/>
      <c r="G2" s="316"/>
      <c r="H2" s="316"/>
      <c r="I2" s="316"/>
      <c r="J2" s="316"/>
      <c r="K2" s="316"/>
      <c r="L2" s="314"/>
      <c r="M2" s="314"/>
      <c r="N2" s="117"/>
      <c r="Q2" s="114"/>
    </row>
    <row r="3" spans="1:17" x14ac:dyDescent="0.3">
      <c r="A3" s="115"/>
      <c r="B3" s="115"/>
      <c r="C3" s="115"/>
      <c r="D3" s="115"/>
      <c r="E3" s="115"/>
      <c r="F3" s="115"/>
      <c r="G3" s="115"/>
      <c r="H3" s="115"/>
      <c r="I3" s="115"/>
      <c r="J3" s="115"/>
      <c r="K3" s="115"/>
      <c r="L3" s="115"/>
      <c r="M3" s="115"/>
      <c r="N3" s="115"/>
      <c r="O3" s="115"/>
      <c r="P3" s="115"/>
      <c r="Q3" s="115"/>
    </row>
    <row r="4" spans="1:17" x14ac:dyDescent="0.3">
      <c r="A4" s="57"/>
      <c r="B4" s="58"/>
      <c r="C4" s="30" t="s">
        <v>31</v>
      </c>
      <c r="D4" s="31" t="s">
        <v>32</v>
      </c>
      <c r="E4" s="31" t="s">
        <v>33</v>
      </c>
      <c r="F4" s="31" t="s">
        <v>34</v>
      </c>
      <c r="G4" s="32" t="s">
        <v>35</v>
      </c>
      <c r="H4" s="12"/>
      <c r="I4" s="30" t="s">
        <v>31</v>
      </c>
      <c r="J4" s="31" t="s">
        <v>32</v>
      </c>
      <c r="K4" s="31" t="s">
        <v>33</v>
      </c>
      <c r="L4" s="31" t="s">
        <v>34</v>
      </c>
      <c r="M4" s="32" t="s">
        <v>35</v>
      </c>
      <c r="N4" s="115"/>
      <c r="O4" s="115"/>
      <c r="P4" s="115"/>
      <c r="Q4" s="115"/>
    </row>
    <row r="5" spans="1:17" x14ac:dyDescent="0.3">
      <c r="A5" s="59" t="s">
        <v>178</v>
      </c>
      <c r="B5" s="58"/>
      <c r="C5" s="33" t="s">
        <v>37</v>
      </c>
      <c r="D5" s="15" t="s">
        <v>37</v>
      </c>
      <c r="E5" s="15" t="s">
        <v>37</v>
      </c>
      <c r="F5" s="15" t="s">
        <v>37</v>
      </c>
      <c r="G5" s="34" t="s">
        <v>37</v>
      </c>
      <c r="H5" s="15" t="s">
        <v>38</v>
      </c>
      <c r="I5" s="33" t="s">
        <v>39</v>
      </c>
      <c r="J5" s="15" t="s">
        <v>39</v>
      </c>
      <c r="K5" s="15" t="s">
        <v>39</v>
      </c>
      <c r="L5" s="15" t="s">
        <v>39</v>
      </c>
      <c r="M5" s="34" t="s">
        <v>39</v>
      </c>
      <c r="N5" s="115"/>
      <c r="O5" s="115"/>
      <c r="P5" s="115"/>
      <c r="Q5" s="115"/>
    </row>
    <row r="6" spans="1:17" x14ac:dyDescent="0.3">
      <c r="A6" s="57"/>
      <c r="B6" s="58"/>
      <c r="C6" s="204"/>
      <c r="D6" s="84"/>
      <c r="E6" s="84"/>
      <c r="F6" s="84"/>
      <c r="G6" s="50"/>
      <c r="H6" s="115"/>
      <c r="I6" s="204"/>
      <c r="J6" s="84"/>
      <c r="K6" s="84"/>
      <c r="L6" s="84"/>
      <c r="M6" s="50"/>
      <c r="N6" s="115"/>
      <c r="O6" s="115"/>
      <c r="P6" s="115"/>
      <c r="Q6" s="115"/>
    </row>
    <row r="7" spans="1:17" x14ac:dyDescent="0.3">
      <c r="A7" s="73" t="s">
        <v>210</v>
      </c>
      <c r="B7" s="58"/>
      <c r="C7" s="74">
        <v>182000000</v>
      </c>
      <c r="D7" s="24">
        <v>211000000</v>
      </c>
      <c r="E7" s="24">
        <v>182000000</v>
      </c>
      <c r="F7" s="24">
        <v>153000000</v>
      </c>
      <c r="G7" s="180">
        <v>728000000</v>
      </c>
      <c r="H7" s="24"/>
      <c r="I7" s="74">
        <v>96000000</v>
      </c>
      <c r="J7" s="24">
        <v>159000000</v>
      </c>
      <c r="K7" s="24">
        <v>152000000</v>
      </c>
      <c r="L7" s="24">
        <v>258000000</v>
      </c>
      <c r="M7" s="180">
        <f>SUM(I7:L7)</f>
        <v>665000000</v>
      </c>
      <c r="N7" s="115"/>
      <c r="O7" s="115"/>
      <c r="P7" s="115"/>
      <c r="Q7" s="115"/>
    </row>
    <row r="8" spans="1:17" x14ac:dyDescent="0.3">
      <c r="A8" s="58"/>
      <c r="B8" s="58"/>
      <c r="C8" s="74"/>
      <c r="D8" s="95"/>
      <c r="E8" s="95"/>
      <c r="F8" s="95"/>
      <c r="G8" s="87"/>
      <c r="H8" s="95"/>
      <c r="I8" s="74"/>
      <c r="J8" s="95"/>
      <c r="K8" s="95"/>
      <c r="L8" s="95"/>
      <c r="M8" s="87"/>
      <c r="N8" s="115"/>
      <c r="O8" s="115"/>
      <c r="P8" s="115"/>
      <c r="Q8" s="115"/>
    </row>
    <row r="9" spans="1:17" x14ac:dyDescent="0.3">
      <c r="A9" s="73" t="s">
        <v>211</v>
      </c>
      <c r="B9" s="58"/>
      <c r="C9" s="37">
        <v>23000000</v>
      </c>
      <c r="D9" s="23">
        <v>41000000</v>
      </c>
      <c r="E9" s="23">
        <v>29000000</v>
      </c>
      <c r="F9" s="23">
        <v>19000000</v>
      </c>
      <c r="G9" s="177">
        <v>112000000</v>
      </c>
      <c r="H9" s="23"/>
      <c r="I9" s="37">
        <v>4000000</v>
      </c>
      <c r="J9" s="23">
        <v>55000000</v>
      </c>
      <c r="K9" s="23">
        <v>59000000</v>
      </c>
      <c r="L9" s="23">
        <v>110000000</v>
      </c>
      <c r="M9" s="177">
        <f>SUM(I9:L9)</f>
        <v>228000000</v>
      </c>
      <c r="N9" s="115"/>
      <c r="O9" s="115"/>
      <c r="P9" s="115"/>
      <c r="Q9" s="115"/>
    </row>
    <row r="10" spans="1:17" x14ac:dyDescent="0.3">
      <c r="A10" s="58"/>
      <c r="B10" s="58"/>
      <c r="C10" s="37"/>
      <c r="D10" s="97"/>
      <c r="E10" s="97"/>
      <c r="F10" s="97"/>
      <c r="G10" s="86"/>
      <c r="H10" s="97"/>
      <c r="I10" s="37"/>
      <c r="J10" s="97"/>
      <c r="K10" s="97"/>
      <c r="L10" s="97"/>
      <c r="M10" s="86"/>
      <c r="N10" s="115"/>
      <c r="O10" s="115"/>
      <c r="P10" s="115"/>
      <c r="Q10" s="115"/>
    </row>
    <row r="11" spans="1:17" ht="19.2" x14ac:dyDescent="0.3">
      <c r="A11" s="73" t="s">
        <v>316</v>
      </c>
      <c r="B11" s="58"/>
      <c r="C11" s="37">
        <v>64000000</v>
      </c>
      <c r="D11" s="23">
        <v>71000000</v>
      </c>
      <c r="E11" s="23">
        <v>79000000</v>
      </c>
      <c r="F11" s="23">
        <v>81000000</v>
      </c>
      <c r="G11" s="177">
        <v>295000000</v>
      </c>
      <c r="H11" s="23"/>
      <c r="I11" s="37">
        <v>50000000</v>
      </c>
      <c r="J11" s="23">
        <v>68000000</v>
      </c>
      <c r="K11" s="23">
        <v>66000000</v>
      </c>
      <c r="L11" s="23">
        <v>92000000</v>
      </c>
      <c r="M11" s="177">
        <f>SUM(I11:L11)</f>
        <v>276000000</v>
      </c>
      <c r="N11" s="115"/>
      <c r="O11" s="115"/>
      <c r="P11" s="115"/>
      <c r="Q11" s="115"/>
    </row>
    <row r="12" spans="1:17" x14ac:dyDescent="0.3">
      <c r="A12" s="58"/>
      <c r="B12" s="58"/>
      <c r="C12" s="37"/>
      <c r="D12" s="97"/>
      <c r="E12" s="97"/>
      <c r="F12" s="97"/>
      <c r="G12" s="86"/>
      <c r="H12" s="97"/>
      <c r="I12" s="37"/>
      <c r="J12" s="97"/>
      <c r="K12" s="97"/>
      <c r="L12" s="97"/>
      <c r="M12" s="86"/>
      <c r="N12" s="115"/>
      <c r="O12" s="115"/>
      <c r="P12" s="115"/>
      <c r="Q12" s="115"/>
    </row>
    <row r="13" spans="1:17" ht="19.2" x14ac:dyDescent="0.3">
      <c r="A13" s="73" t="s">
        <v>317</v>
      </c>
      <c r="B13" s="58"/>
      <c r="C13" s="37">
        <v>146000000</v>
      </c>
      <c r="D13" s="23">
        <v>99000000</v>
      </c>
      <c r="E13" s="23">
        <v>30000000</v>
      </c>
      <c r="F13" s="23">
        <v>93000000</v>
      </c>
      <c r="G13" s="177">
        <v>368000000</v>
      </c>
      <c r="H13" s="23"/>
      <c r="I13" s="37">
        <v>32000000</v>
      </c>
      <c r="J13" s="23">
        <v>12000000</v>
      </c>
      <c r="K13" s="23">
        <v>18000000</v>
      </c>
      <c r="L13" s="23">
        <v>20000000</v>
      </c>
      <c r="M13" s="177">
        <f>SUM(I13:L13)</f>
        <v>82000000</v>
      </c>
      <c r="N13" s="115"/>
      <c r="O13" s="115"/>
      <c r="P13" s="115"/>
      <c r="Q13" s="115"/>
    </row>
    <row r="14" spans="1:17" x14ac:dyDescent="0.3">
      <c r="A14" s="58"/>
      <c r="B14" s="58"/>
      <c r="C14" s="37"/>
      <c r="D14" s="97"/>
      <c r="E14" s="97"/>
      <c r="F14" s="97"/>
      <c r="G14" s="86"/>
      <c r="H14" s="97"/>
      <c r="I14" s="37"/>
      <c r="J14" s="97"/>
      <c r="K14" s="97"/>
      <c r="L14" s="97"/>
      <c r="M14" s="86"/>
      <c r="N14" s="115"/>
      <c r="O14" s="115"/>
      <c r="P14" s="115"/>
      <c r="Q14" s="115"/>
    </row>
    <row r="15" spans="1:17" x14ac:dyDescent="0.3">
      <c r="A15" s="73" t="s">
        <v>212</v>
      </c>
      <c r="B15" s="58"/>
      <c r="C15" s="37"/>
      <c r="D15" s="97"/>
      <c r="E15" s="97"/>
      <c r="F15" s="97"/>
      <c r="G15" s="86"/>
      <c r="H15" s="97"/>
      <c r="I15" s="37"/>
      <c r="J15" s="97"/>
      <c r="K15" s="97"/>
      <c r="L15" s="97"/>
      <c r="M15" s="86"/>
      <c r="N15" s="115"/>
      <c r="O15" s="115"/>
      <c r="P15" s="115"/>
      <c r="Q15" s="115"/>
    </row>
    <row r="16" spans="1:17" x14ac:dyDescent="0.3">
      <c r="A16" s="75" t="s">
        <v>144</v>
      </c>
      <c r="B16" s="58"/>
      <c r="C16" s="37">
        <v>43000000</v>
      </c>
      <c r="D16" s="23">
        <v>2000000</v>
      </c>
      <c r="E16" s="23">
        <v>-4000000</v>
      </c>
      <c r="F16" s="23">
        <v>2000000</v>
      </c>
      <c r="G16" s="177">
        <v>43000000</v>
      </c>
      <c r="H16" s="23"/>
      <c r="I16" s="37">
        <v>0</v>
      </c>
      <c r="J16" s="23">
        <v>2000000</v>
      </c>
      <c r="K16" s="23">
        <v>7000000</v>
      </c>
      <c r="L16" s="23">
        <v>-6000000</v>
      </c>
      <c r="M16" s="177">
        <f>SUM(I16:L16)</f>
        <v>3000000</v>
      </c>
      <c r="N16" s="115"/>
      <c r="O16" s="115"/>
      <c r="P16" s="115"/>
      <c r="Q16" s="115"/>
    </row>
    <row r="17" spans="1:17" x14ac:dyDescent="0.3">
      <c r="A17" s="75" t="s">
        <v>213</v>
      </c>
      <c r="B17" s="58"/>
      <c r="C17" s="37">
        <v>12000000</v>
      </c>
      <c r="D17" s="23">
        <v>18000000</v>
      </c>
      <c r="E17" s="23">
        <v>14000000</v>
      </c>
      <c r="F17" s="23">
        <v>14000000</v>
      </c>
      <c r="G17" s="177">
        <v>58000000</v>
      </c>
      <c r="H17" s="23"/>
      <c r="I17" s="37">
        <v>6000000</v>
      </c>
      <c r="J17" s="23">
        <v>2000000</v>
      </c>
      <c r="K17" s="23">
        <v>3000000</v>
      </c>
      <c r="L17" s="23">
        <v>3000000</v>
      </c>
      <c r="M17" s="177">
        <f>SUM(I17:L17)</f>
        <v>14000000</v>
      </c>
      <c r="N17" s="115"/>
      <c r="O17" s="115"/>
      <c r="P17" s="115"/>
      <c r="Q17" s="115"/>
    </row>
    <row r="18" spans="1:17" x14ac:dyDescent="0.3">
      <c r="A18" s="61" t="s">
        <v>183</v>
      </c>
      <c r="B18" s="58"/>
      <c r="C18" s="206">
        <v>55000000</v>
      </c>
      <c r="D18" s="207">
        <v>20000000</v>
      </c>
      <c r="E18" s="207">
        <v>10000000</v>
      </c>
      <c r="F18" s="207">
        <v>16000000</v>
      </c>
      <c r="G18" s="208">
        <v>101000000</v>
      </c>
      <c r="H18" s="23"/>
      <c r="I18" s="206">
        <v>6000000</v>
      </c>
      <c r="J18" s="207">
        <v>4000000</v>
      </c>
      <c r="K18" s="207">
        <v>10000000</v>
      </c>
      <c r="L18" s="207">
        <v>-3000000</v>
      </c>
      <c r="M18" s="208">
        <f>SUM(I18:L18)</f>
        <v>17000000</v>
      </c>
      <c r="N18" s="115"/>
      <c r="O18" s="115"/>
      <c r="P18" s="115"/>
      <c r="Q18" s="115"/>
    </row>
    <row r="19" spans="1:17" x14ac:dyDescent="0.3">
      <c r="A19" s="115"/>
      <c r="B19" s="115"/>
      <c r="C19" s="131"/>
      <c r="D19" s="131"/>
      <c r="E19" s="131"/>
      <c r="F19" s="131"/>
      <c r="G19" s="131"/>
      <c r="H19" s="131"/>
      <c r="I19" s="210"/>
      <c r="J19" s="210"/>
      <c r="K19" s="210"/>
      <c r="L19" s="210"/>
      <c r="M19" s="210"/>
      <c r="N19" s="115"/>
      <c r="O19" s="115"/>
      <c r="P19" s="115"/>
      <c r="Q19" s="115"/>
    </row>
    <row r="20" spans="1:17" x14ac:dyDescent="0.3">
      <c r="A20" s="76" t="s">
        <v>214</v>
      </c>
      <c r="B20" s="58"/>
      <c r="C20" s="57"/>
      <c r="D20" s="84"/>
      <c r="E20" s="84"/>
      <c r="F20" s="84"/>
      <c r="G20" s="16"/>
      <c r="H20" s="115"/>
      <c r="I20" s="57"/>
      <c r="J20" s="84"/>
      <c r="K20" s="84"/>
      <c r="L20" s="84"/>
      <c r="M20" s="16"/>
      <c r="N20" s="115"/>
      <c r="O20" s="115"/>
      <c r="P20" s="115"/>
      <c r="Q20" s="115"/>
    </row>
    <row r="21" spans="1:17" x14ac:dyDescent="0.3">
      <c r="A21" s="75" t="s">
        <v>80</v>
      </c>
      <c r="B21" s="58"/>
      <c r="C21" s="257">
        <v>6.4</v>
      </c>
      <c r="D21" s="258">
        <v>6.51</v>
      </c>
      <c r="E21" s="258">
        <v>5.53</v>
      </c>
      <c r="F21" s="258">
        <v>5.61</v>
      </c>
      <c r="G21" s="259">
        <v>5.99</v>
      </c>
      <c r="H21" s="77"/>
      <c r="I21" s="257">
        <v>6.08</v>
      </c>
      <c r="J21" s="258">
        <v>5.09</v>
      </c>
      <c r="K21" s="258">
        <v>4.05</v>
      </c>
      <c r="L21" s="258">
        <v>5.23</v>
      </c>
      <c r="M21" s="259">
        <v>5.05</v>
      </c>
      <c r="N21" s="115"/>
      <c r="O21" s="115"/>
      <c r="P21" s="115"/>
      <c r="Q21" s="115"/>
    </row>
    <row r="22" spans="1:17" ht="19.8" x14ac:dyDescent="0.3">
      <c r="A22" s="75" t="s">
        <v>318</v>
      </c>
      <c r="B22" s="58"/>
      <c r="C22" s="260">
        <v>2.19</v>
      </c>
      <c r="D22" s="261">
        <v>1.87</v>
      </c>
      <c r="E22" s="261">
        <v>2.2400000000000002</v>
      </c>
      <c r="F22" s="261">
        <v>2.4</v>
      </c>
      <c r="G22" s="262">
        <v>2.19</v>
      </c>
      <c r="H22" s="65"/>
      <c r="I22" s="260">
        <v>1.79</v>
      </c>
      <c r="J22" s="261">
        <v>2.08</v>
      </c>
      <c r="K22" s="261">
        <v>1.58</v>
      </c>
      <c r="L22" s="261">
        <v>1.59</v>
      </c>
      <c r="M22" s="262">
        <v>1.75</v>
      </c>
      <c r="N22" s="115"/>
      <c r="O22" s="115"/>
      <c r="P22" s="115"/>
      <c r="Q22" s="115"/>
    </row>
    <row r="23" spans="1:17" x14ac:dyDescent="0.3">
      <c r="A23" s="75" t="s">
        <v>86</v>
      </c>
      <c r="B23" s="58"/>
      <c r="C23" s="260">
        <v>0.01</v>
      </c>
      <c r="D23" s="261">
        <v>0</v>
      </c>
      <c r="E23" s="261">
        <v>0</v>
      </c>
      <c r="F23" s="261">
        <v>0.01</v>
      </c>
      <c r="G23" s="262">
        <v>0</v>
      </c>
      <c r="H23" s="65"/>
      <c r="I23" s="260">
        <v>0</v>
      </c>
      <c r="J23" s="261">
        <v>0</v>
      </c>
      <c r="K23" s="261">
        <v>0</v>
      </c>
      <c r="L23" s="261">
        <v>0</v>
      </c>
      <c r="M23" s="262">
        <v>0</v>
      </c>
      <c r="N23" s="115"/>
      <c r="O23" s="115"/>
      <c r="P23" s="115"/>
      <c r="Q23" s="115"/>
    </row>
    <row r="24" spans="1:17" x14ac:dyDescent="0.3">
      <c r="A24" s="75" t="s">
        <v>83</v>
      </c>
      <c r="B24" s="58"/>
      <c r="C24" s="260">
        <v>5.22</v>
      </c>
      <c r="D24" s="261">
        <v>2.09</v>
      </c>
      <c r="E24" s="261">
        <v>0.94</v>
      </c>
      <c r="F24" s="261">
        <v>1.34</v>
      </c>
      <c r="G24" s="262">
        <v>2.37</v>
      </c>
      <c r="H24" s="65"/>
      <c r="I24" s="260">
        <v>0.7</v>
      </c>
      <c r="J24" s="261">
        <v>0.38</v>
      </c>
      <c r="K24" s="261">
        <v>0.85</v>
      </c>
      <c r="L24" s="261">
        <v>-0.23</v>
      </c>
      <c r="M24" s="262">
        <v>0.38</v>
      </c>
      <c r="N24" s="115"/>
      <c r="O24" s="115"/>
      <c r="P24" s="115"/>
      <c r="Q24" s="115"/>
    </row>
    <row r="25" spans="1:17" ht="19.8" x14ac:dyDescent="0.3">
      <c r="A25" s="78" t="s">
        <v>319</v>
      </c>
      <c r="B25" s="58"/>
      <c r="C25" s="263">
        <v>6.1</v>
      </c>
      <c r="D25" s="264">
        <v>7.17</v>
      </c>
      <c r="E25" s="264">
        <v>7.32</v>
      </c>
      <c r="F25" s="264">
        <v>7.18</v>
      </c>
      <c r="G25" s="265">
        <v>6.95</v>
      </c>
      <c r="H25" s="65"/>
      <c r="I25" s="263">
        <v>5.68</v>
      </c>
      <c r="J25" s="264">
        <v>6.22</v>
      </c>
      <c r="K25" s="264">
        <v>5.72</v>
      </c>
      <c r="L25" s="264">
        <v>6.96</v>
      </c>
      <c r="M25" s="265">
        <v>6.21</v>
      </c>
      <c r="N25" s="115"/>
      <c r="O25" s="115"/>
      <c r="P25" s="115"/>
      <c r="Q25" s="115"/>
    </row>
    <row r="26" spans="1:17" x14ac:dyDescent="0.3">
      <c r="A26" s="115"/>
      <c r="B26" s="115"/>
      <c r="C26" s="115"/>
      <c r="D26" s="115"/>
      <c r="E26" s="115"/>
      <c r="F26" s="115"/>
      <c r="G26" s="115"/>
      <c r="H26" s="115"/>
      <c r="I26" s="115"/>
      <c r="J26" s="115"/>
      <c r="K26" s="115"/>
      <c r="L26" s="115"/>
      <c r="M26" s="115"/>
      <c r="N26" s="115"/>
      <c r="O26" s="115"/>
      <c r="P26" s="115"/>
      <c r="Q26" s="115"/>
    </row>
    <row r="27" spans="1:17" x14ac:dyDescent="0.3">
      <c r="A27" s="79" t="s">
        <v>320</v>
      </c>
      <c r="B27" s="58"/>
      <c r="C27" s="267">
        <v>2.2400000000000002</v>
      </c>
      <c r="D27" s="268">
        <v>4.1399999999999997</v>
      </c>
      <c r="E27" s="268">
        <v>2.67</v>
      </c>
      <c r="F27" s="268">
        <v>1.64</v>
      </c>
      <c r="G27" s="269">
        <v>2.63</v>
      </c>
      <c r="H27" s="64"/>
      <c r="I27" s="267">
        <v>0.44</v>
      </c>
      <c r="J27" s="268">
        <v>5.0999999999999996</v>
      </c>
      <c r="K27" s="268">
        <v>5.13</v>
      </c>
      <c r="L27" s="268">
        <v>8.14</v>
      </c>
      <c r="M27" s="269">
        <v>5.1100000000000003</v>
      </c>
      <c r="N27" s="115"/>
      <c r="O27" s="115"/>
      <c r="P27" s="115"/>
      <c r="Q27" s="115"/>
    </row>
    <row r="28" spans="1:17" x14ac:dyDescent="0.3">
      <c r="A28" s="118"/>
      <c r="B28" s="119"/>
      <c r="C28" s="119"/>
      <c r="D28" s="119"/>
      <c r="E28" s="119"/>
      <c r="F28" s="119"/>
      <c r="G28" s="119"/>
      <c r="H28" s="119"/>
      <c r="I28" s="119"/>
      <c r="J28" s="119"/>
      <c r="K28" s="119"/>
      <c r="L28" s="119"/>
      <c r="M28" s="118"/>
      <c r="N28" s="115"/>
      <c r="O28" s="115"/>
      <c r="P28" s="115"/>
      <c r="Q28" s="115"/>
    </row>
    <row r="29" spans="1:17" x14ac:dyDescent="0.3">
      <c r="A29" s="42" t="s">
        <v>215</v>
      </c>
      <c r="B29" s="115"/>
      <c r="C29" s="214"/>
      <c r="D29" s="215"/>
      <c r="E29" s="215"/>
      <c r="F29" s="215"/>
      <c r="G29" s="216"/>
      <c r="H29" s="115"/>
      <c r="I29" s="214"/>
      <c r="J29" s="215"/>
      <c r="K29" s="215"/>
      <c r="L29" s="215"/>
      <c r="M29" s="216"/>
      <c r="N29" s="116"/>
      <c r="Q29" s="115"/>
    </row>
    <row r="30" spans="1:17" x14ac:dyDescent="0.3">
      <c r="A30" s="26" t="s">
        <v>75</v>
      </c>
      <c r="B30" s="115"/>
      <c r="C30" s="74">
        <v>36000000</v>
      </c>
      <c r="D30" s="24">
        <v>26000000</v>
      </c>
      <c r="E30" s="24">
        <v>48000000</v>
      </c>
      <c r="F30" s="24">
        <v>47000000</v>
      </c>
      <c r="G30" s="180">
        <v>157000000</v>
      </c>
      <c r="H30" s="115"/>
      <c r="I30" s="74">
        <v>14000000</v>
      </c>
      <c r="J30" s="24">
        <v>37000000</v>
      </c>
      <c r="K30" s="24">
        <v>59000000</v>
      </c>
      <c r="L30" s="24">
        <v>65000000</v>
      </c>
      <c r="M30" s="180">
        <f>SUM(I30:L30)</f>
        <v>175000000</v>
      </c>
      <c r="N30" s="116"/>
      <c r="Q30" s="115"/>
    </row>
    <row r="31" spans="1:17" x14ac:dyDescent="0.3">
      <c r="A31" s="26" t="s">
        <v>216</v>
      </c>
      <c r="B31" s="115"/>
      <c r="C31" s="37">
        <v>22000000</v>
      </c>
      <c r="D31" s="23">
        <v>23000000</v>
      </c>
      <c r="E31" s="23">
        <v>22000000</v>
      </c>
      <c r="F31" s="23">
        <v>24000000</v>
      </c>
      <c r="G31" s="177">
        <v>91000000</v>
      </c>
      <c r="H31" s="115"/>
      <c r="I31" s="37">
        <v>22000000</v>
      </c>
      <c r="J31" s="23">
        <v>25000000</v>
      </c>
      <c r="K31" s="23">
        <v>25000000</v>
      </c>
      <c r="L31" s="23">
        <v>25000000</v>
      </c>
      <c r="M31" s="177">
        <f>SUM(I31:L31)</f>
        <v>97000000</v>
      </c>
      <c r="N31" s="116"/>
      <c r="Q31" s="115"/>
    </row>
    <row r="32" spans="1:17" x14ac:dyDescent="0.3">
      <c r="A32" s="26" t="s">
        <v>217</v>
      </c>
      <c r="B32" s="115"/>
      <c r="C32" s="37">
        <v>3000000</v>
      </c>
      <c r="D32" s="23">
        <v>5000000</v>
      </c>
      <c r="E32" s="23">
        <v>8000000</v>
      </c>
      <c r="F32" s="23">
        <v>7000000</v>
      </c>
      <c r="G32" s="177">
        <v>23000000</v>
      </c>
      <c r="H32" s="115"/>
      <c r="I32" s="37">
        <v>2000000</v>
      </c>
      <c r="J32" s="23">
        <v>5000000</v>
      </c>
      <c r="K32" s="23">
        <v>10000000</v>
      </c>
      <c r="L32" s="23">
        <v>11000000</v>
      </c>
      <c r="M32" s="177">
        <f>SUM(I32:L32)</f>
        <v>28000000</v>
      </c>
      <c r="N32" s="116"/>
      <c r="Q32" s="115"/>
    </row>
    <row r="33" spans="1:17" x14ac:dyDescent="0.3">
      <c r="A33" s="80" t="s">
        <v>218</v>
      </c>
      <c r="B33" s="115"/>
      <c r="C33" s="206">
        <v>61000000</v>
      </c>
      <c r="D33" s="207">
        <v>54000000</v>
      </c>
      <c r="E33" s="207">
        <v>78000000</v>
      </c>
      <c r="F33" s="207">
        <v>78000000</v>
      </c>
      <c r="G33" s="208">
        <v>271000000</v>
      </c>
      <c r="H33" s="115"/>
      <c r="I33" s="206">
        <v>38000000</v>
      </c>
      <c r="J33" s="207">
        <v>67000000</v>
      </c>
      <c r="K33" s="207">
        <v>94000000</v>
      </c>
      <c r="L33" s="207">
        <f>SUM(L30:L32)</f>
        <v>101000000</v>
      </c>
      <c r="M33" s="208">
        <f>SUM(I33:L33)</f>
        <v>300000000</v>
      </c>
      <c r="N33" s="116"/>
      <c r="Q33" s="115"/>
    </row>
    <row r="34" spans="1:17" x14ac:dyDescent="0.3">
      <c r="A34" s="324"/>
      <c r="B34" s="318"/>
      <c r="C34" s="324"/>
      <c r="D34" s="324"/>
      <c r="E34" s="324"/>
      <c r="F34" s="324"/>
      <c r="G34" s="324"/>
      <c r="H34" s="318"/>
      <c r="I34" s="324"/>
      <c r="J34" s="324"/>
      <c r="K34" s="324"/>
      <c r="L34" s="324"/>
    </row>
    <row r="35" spans="1:17" x14ac:dyDescent="0.3">
      <c r="A35" s="321" t="s">
        <v>321</v>
      </c>
      <c r="B35" s="318"/>
      <c r="C35" s="318"/>
      <c r="D35" s="318"/>
      <c r="E35" s="318"/>
      <c r="F35" s="318"/>
      <c r="G35" s="318"/>
      <c r="H35" s="318"/>
      <c r="I35" s="317"/>
      <c r="J35" s="317"/>
      <c r="K35" s="317"/>
      <c r="L35" s="318"/>
      <c r="M35" s="116"/>
      <c r="N35" s="116"/>
      <c r="O35" s="116"/>
      <c r="P35" s="116"/>
      <c r="Q35" s="115"/>
    </row>
    <row r="36" spans="1:17" x14ac:dyDescent="0.3">
      <c r="A36" s="321" t="s">
        <v>322</v>
      </c>
      <c r="B36" s="318"/>
      <c r="C36" s="318"/>
      <c r="D36" s="318"/>
      <c r="E36" s="318"/>
      <c r="F36" s="318"/>
      <c r="G36" s="318"/>
      <c r="H36" s="318"/>
      <c r="I36" s="317"/>
      <c r="J36" s="317"/>
      <c r="K36" s="317"/>
      <c r="L36" s="318"/>
      <c r="M36" s="116"/>
      <c r="N36" s="116"/>
      <c r="O36" s="116"/>
      <c r="P36" s="116"/>
      <c r="Q36" s="115"/>
    </row>
    <row r="37" spans="1:17" x14ac:dyDescent="0.3">
      <c r="A37" s="321" t="s">
        <v>323</v>
      </c>
      <c r="B37" s="318"/>
      <c r="C37" s="318"/>
      <c r="D37" s="318"/>
      <c r="E37" s="318"/>
      <c r="F37" s="318"/>
      <c r="G37" s="318"/>
      <c r="H37" s="318"/>
      <c r="I37" s="317"/>
      <c r="J37" s="317"/>
      <c r="K37" s="317"/>
      <c r="L37" s="318"/>
      <c r="M37" s="116"/>
      <c r="N37" s="116"/>
      <c r="O37" s="116"/>
      <c r="P37" s="116"/>
      <c r="Q37" s="115"/>
    </row>
  </sheetData>
  <mergeCells count="6">
    <mergeCell ref="A37:L37"/>
    <mergeCell ref="A1:M1"/>
    <mergeCell ref="A2:M2"/>
    <mergeCell ref="A34:L34"/>
    <mergeCell ref="A35:L35"/>
    <mergeCell ref="A36:L36"/>
  </mergeCells>
  <printOptions horizontalCentered="1"/>
  <pageMargins left="0.2" right="0.2" top="0.2" bottom="0.2" header="0.2" footer="0.2"/>
  <pageSetup scale="68" orientation="landscape" r:id="rId1"/>
  <headerFooter scaleWithDoc="0">
    <oddFooter>&amp;R&amp;P</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zoomScale="80" zoomScaleNormal="80" workbookViewId="0">
      <selection activeCell="G20" sqref="G20"/>
    </sheetView>
  </sheetViews>
  <sheetFormatPr defaultColWidth="21.44140625" defaultRowHeight="16.8" x14ac:dyDescent="0.3"/>
  <cols>
    <col min="1" max="1" width="51" style="125" bestFit="1" customWidth="1"/>
    <col min="2" max="2" width="3.44140625" style="125" customWidth="1"/>
    <col min="3" max="3" width="12.6640625" style="125" bestFit="1" customWidth="1"/>
    <col min="4" max="4" width="11.44140625" style="125" bestFit="1" customWidth="1"/>
    <col min="5" max="7" width="12.6640625" style="125" bestFit="1" customWidth="1"/>
    <col min="8" max="8" width="4.44140625" style="125" customWidth="1"/>
    <col min="9" max="13" width="12.6640625" style="125" bestFit="1" customWidth="1"/>
    <col min="14" max="16" width="9.77734375" style="125" customWidth="1"/>
    <col min="17" max="16384" width="21.44140625" style="125"/>
  </cols>
  <sheetData>
    <row r="1" spans="1:16" s="122" customFormat="1" ht="19.2" x14ac:dyDescent="0.35">
      <c r="A1" s="313" t="s">
        <v>19</v>
      </c>
      <c r="B1" s="315"/>
      <c r="C1" s="315"/>
      <c r="D1" s="315"/>
      <c r="E1" s="315"/>
      <c r="F1" s="316"/>
      <c r="G1" s="316"/>
      <c r="H1" s="316"/>
      <c r="I1" s="316"/>
      <c r="J1" s="316"/>
      <c r="K1" s="316"/>
      <c r="L1" s="315"/>
      <c r="M1" s="315"/>
      <c r="N1" s="117"/>
    </row>
    <row r="2" spans="1:16" s="122" customFormat="1" ht="19.2" x14ac:dyDescent="0.35">
      <c r="A2" s="313" t="s">
        <v>30</v>
      </c>
      <c r="B2" s="320"/>
      <c r="C2" s="320"/>
      <c r="D2" s="316"/>
      <c r="E2" s="316"/>
      <c r="F2" s="316"/>
      <c r="G2" s="316"/>
      <c r="H2" s="316"/>
      <c r="I2" s="316"/>
      <c r="J2" s="316"/>
      <c r="K2" s="316"/>
      <c r="L2" s="320"/>
      <c r="M2" s="320"/>
      <c r="N2" s="117"/>
    </row>
    <row r="3" spans="1:16" x14ac:dyDescent="0.3">
      <c r="A3" s="115"/>
      <c r="B3" s="115"/>
      <c r="C3" s="115"/>
      <c r="D3" s="115"/>
      <c r="E3" s="115"/>
      <c r="F3" s="115"/>
      <c r="G3" s="115"/>
      <c r="H3" s="115"/>
      <c r="I3" s="115"/>
      <c r="J3" s="115"/>
      <c r="K3" s="115"/>
      <c r="L3" s="115"/>
      <c r="M3" s="115"/>
      <c r="N3" s="115"/>
      <c r="O3" s="115"/>
      <c r="P3" s="115"/>
    </row>
    <row r="4" spans="1:16" x14ac:dyDescent="0.3">
      <c r="A4" s="16"/>
      <c r="B4" s="115"/>
      <c r="C4" s="11" t="s">
        <v>31</v>
      </c>
      <c r="D4" s="11" t="s">
        <v>32</v>
      </c>
      <c r="E4" s="11" t="s">
        <v>33</v>
      </c>
      <c r="F4" s="11" t="s">
        <v>34</v>
      </c>
      <c r="G4" s="11" t="s">
        <v>35</v>
      </c>
      <c r="H4" s="12"/>
      <c r="I4" s="11" t="s">
        <v>31</v>
      </c>
      <c r="J4" s="11" t="s">
        <v>32</v>
      </c>
      <c r="K4" s="11" t="s">
        <v>33</v>
      </c>
      <c r="L4" s="11" t="s">
        <v>34</v>
      </c>
      <c r="M4" s="11" t="s">
        <v>35</v>
      </c>
      <c r="N4" s="115"/>
      <c r="O4" s="115"/>
      <c r="P4" s="115"/>
    </row>
    <row r="5" spans="1:16" x14ac:dyDescent="0.3">
      <c r="A5" s="22"/>
      <c r="B5" s="115"/>
      <c r="C5" s="62" t="s">
        <v>37</v>
      </c>
      <c r="D5" s="14" t="s">
        <v>37</v>
      </c>
      <c r="E5" s="14" t="s">
        <v>37</v>
      </c>
      <c r="F5" s="14" t="s">
        <v>37</v>
      </c>
      <c r="G5" s="14" t="s">
        <v>37</v>
      </c>
      <c r="H5" s="15" t="s">
        <v>38</v>
      </c>
      <c r="I5" s="62" t="s">
        <v>39</v>
      </c>
      <c r="J5" s="14" t="s">
        <v>39</v>
      </c>
      <c r="K5" s="14" t="s">
        <v>39</v>
      </c>
      <c r="L5" s="14" t="s">
        <v>39</v>
      </c>
      <c r="M5" s="14" t="s">
        <v>39</v>
      </c>
      <c r="N5" s="115"/>
      <c r="O5" s="115"/>
      <c r="P5" s="115"/>
    </row>
    <row r="6" spans="1:16" x14ac:dyDescent="0.3">
      <c r="A6" s="26" t="s">
        <v>219</v>
      </c>
      <c r="B6" s="115"/>
      <c r="C6" s="57"/>
      <c r="D6" s="84"/>
      <c r="E6" s="84"/>
      <c r="F6" s="115"/>
      <c r="G6" s="48"/>
      <c r="H6" s="115"/>
      <c r="I6" s="57"/>
      <c r="J6" s="84"/>
      <c r="K6" s="84"/>
      <c r="L6" s="115"/>
      <c r="M6" s="48"/>
      <c r="N6" s="115"/>
      <c r="O6" s="115"/>
      <c r="P6" s="115"/>
    </row>
    <row r="7" spans="1:16" x14ac:dyDescent="0.3">
      <c r="A7" s="18" t="s">
        <v>187</v>
      </c>
      <c r="B7" s="115"/>
      <c r="C7" s="58"/>
      <c r="D7" s="115"/>
      <c r="E7" s="115"/>
      <c r="F7" s="115"/>
      <c r="G7" s="48"/>
      <c r="H7" s="115"/>
      <c r="I7" s="58"/>
      <c r="J7" s="115"/>
      <c r="K7" s="115"/>
      <c r="L7" s="115"/>
      <c r="M7" s="48"/>
      <c r="N7" s="115"/>
      <c r="O7" s="115"/>
      <c r="P7" s="115"/>
    </row>
    <row r="8" spans="1:16" x14ac:dyDescent="0.3">
      <c r="A8" s="35" t="s">
        <v>220</v>
      </c>
      <c r="B8" s="115"/>
      <c r="C8" s="186">
        <v>18000</v>
      </c>
      <c r="D8" s="66">
        <v>19000</v>
      </c>
      <c r="E8" s="66">
        <v>21000</v>
      </c>
      <c r="F8" s="66">
        <v>18000</v>
      </c>
      <c r="G8" s="187">
        <v>19000</v>
      </c>
      <c r="H8" s="66"/>
      <c r="I8" s="186">
        <v>16000</v>
      </c>
      <c r="J8" s="66">
        <v>19000</v>
      </c>
      <c r="K8" s="66">
        <v>26000</v>
      </c>
      <c r="L8" s="66">
        <v>20000</v>
      </c>
      <c r="M8" s="187">
        <v>20000</v>
      </c>
      <c r="N8" s="115"/>
      <c r="O8" s="115"/>
      <c r="P8" s="115"/>
    </row>
    <row r="9" spans="1:16" x14ac:dyDescent="0.3">
      <c r="A9" s="35" t="s">
        <v>221</v>
      </c>
      <c r="B9" s="115"/>
      <c r="C9" s="186">
        <v>0</v>
      </c>
      <c r="D9" s="66">
        <v>0</v>
      </c>
      <c r="E9" s="66">
        <v>0</v>
      </c>
      <c r="F9" s="66">
        <v>0</v>
      </c>
      <c r="G9" s="187">
        <v>0</v>
      </c>
      <c r="H9" s="66"/>
      <c r="I9" s="186">
        <v>0</v>
      </c>
      <c r="J9" s="66">
        <v>0</v>
      </c>
      <c r="K9" s="66">
        <v>0</v>
      </c>
      <c r="L9" s="66">
        <v>10000</v>
      </c>
      <c r="M9" s="187">
        <v>3000</v>
      </c>
      <c r="N9" s="115"/>
      <c r="O9" s="115"/>
      <c r="P9" s="115"/>
    </row>
    <row r="10" spans="1:16" x14ac:dyDescent="0.3">
      <c r="A10" s="35" t="s">
        <v>222</v>
      </c>
      <c r="B10" s="115"/>
      <c r="C10" s="195">
        <v>13000</v>
      </c>
      <c r="D10" s="196">
        <v>14000</v>
      </c>
      <c r="E10" s="196">
        <v>14000</v>
      </c>
      <c r="F10" s="196">
        <v>14000</v>
      </c>
      <c r="G10" s="197">
        <v>14000</v>
      </c>
      <c r="H10" s="66"/>
      <c r="I10" s="195">
        <v>7000</v>
      </c>
      <c r="J10" s="196">
        <v>14000</v>
      </c>
      <c r="K10" s="196">
        <v>6000</v>
      </c>
      <c r="L10" s="196">
        <v>22000</v>
      </c>
      <c r="M10" s="197">
        <v>12000</v>
      </c>
      <c r="N10" s="115"/>
      <c r="O10" s="115"/>
      <c r="P10" s="115"/>
    </row>
    <row r="11" spans="1:16" x14ac:dyDescent="0.3">
      <c r="A11" s="49" t="s">
        <v>191</v>
      </c>
      <c r="B11" s="115"/>
      <c r="C11" s="183">
        <v>31000</v>
      </c>
      <c r="D11" s="66">
        <v>33000</v>
      </c>
      <c r="E11" s="66">
        <v>35000</v>
      </c>
      <c r="F11" s="66">
        <v>32000</v>
      </c>
      <c r="G11" s="187">
        <v>33000</v>
      </c>
      <c r="H11" s="66"/>
      <c r="I11" s="183">
        <v>23000</v>
      </c>
      <c r="J11" s="66">
        <v>33000</v>
      </c>
      <c r="K11" s="66">
        <v>32000</v>
      </c>
      <c r="L11" s="66">
        <v>52000</v>
      </c>
      <c r="M11" s="187">
        <v>35000</v>
      </c>
      <c r="N11" s="115"/>
      <c r="O11" s="115"/>
      <c r="P11" s="115"/>
    </row>
    <row r="12" spans="1:16" x14ac:dyDescent="0.3">
      <c r="A12" s="18" t="s">
        <v>192</v>
      </c>
      <c r="B12" s="115"/>
      <c r="C12" s="58"/>
      <c r="D12" s="115"/>
      <c r="E12" s="115"/>
      <c r="F12" s="115"/>
      <c r="G12" s="48"/>
      <c r="H12" s="115"/>
      <c r="I12" s="58"/>
      <c r="J12" s="115"/>
      <c r="K12" s="115"/>
      <c r="L12" s="115"/>
      <c r="M12" s="48"/>
      <c r="N12" s="115"/>
      <c r="O12" s="115"/>
      <c r="P12" s="115"/>
    </row>
    <row r="13" spans="1:16" x14ac:dyDescent="0.3">
      <c r="A13" s="35" t="s">
        <v>220</v>
      </c>
      <c r="B13" s="115"/>
      <c r="C13" s="186">
        <v>10000</v>
      </c>
      <c r="D13" s="66">
        <v>9000</v>
      </c>
      <c r="E13" s="66">
        <v>10000</v>
      </c>
      <c r="F13" s="66">
        <v>11000</v>
      </c>
      <c r="G13" s="187">
        <v>10000</v>
      </c>
      <c r="H13" s="66"/>
      <c r="I13" s="186">
        <v>9000</v>
      </c>
      <c r="J13" s="66">
        <v>11000</v>
      </c>
      <c r="K13" s="66">
        <v>12000</v>
      </c>
      <c r="L13" s="66">
        <v>12000</v>
      </c>
      <c r="M13" s="187">
        <v>11000</v>
      </c>
      <c r="N13" s="115"/>
      <c r="O13" s="115"/>
      <c r="P13" s="115"/>
    </row>
    <row r="14" spans="1:16" x14ac:dyDescent="0.3">
      <c r="A14" s="35" t="s">
        <v>222</v>
      </c>
      <c r="B14" s="115"/>
      <c r="C14" s="195">
        <v>0</v>
      </c>
      <c r="D14" s="196">
        <v>0</v>
      </c>
      <c r="E14" s="196">
        <v>1000</v>
      </c>
      <c r="F14" s="196">
        <v>0</v>
      </c>
      <c r="G14" s="197">
        <v>0</v>
      </c>
      <c r="H14" s="66"/>
      <c r="I14" s="195">
        <v>0</v>
      </c>
      <c r="J14" s="196">
        <v>0</v>
      </c>
      <c r="K14" s="196">
        <v>0</v>
      </c>
      <c r="L14" s="196">
        <v>0</v>
      </c>
      <c r="M14" s="197">
        <v>0</v>
      </c>
      <c r="N14" s="115"/>
      <c r="O14" s="115"/>
      <c r="P14" s="115"/>
    </row>
    <row r="15" spans="1:16" x14ac:dyDescent="0.3">
      <c r="A15" s="49" t="s">
        <v>193</v>
      </c>
      <c r="B15" s="115"/>
      <c r="C15" s="183">
        <v>10000</v>
      </c>
      <c r="D15" s="66">
        <v>9000</v>
      </c>
      <c r="E15" s="66">
        <v>11000</v>
      </c>
      <c r="F15" s="66">
        <v>11000</v>
      </c>
      <c r="G15" s="187">
        <v>10000</v>
      </c>
      <c r="H15" s="66"/>
      <c r="I15" s="183">
        <v>9000</v>
      </c>
      <c r="J15" s="66">
        <v>11000</v>
      </c>
      <c r="K15" s="66">
        <v>12000</v>
      </c>
      <c r="L15" s="66">
        <v>12000</v>
      </c>
      <c r="M15" s="187">
        <v>11000</v>
      </c>
      <c r="N15" s="115"/>
      <c r="O15" s="115"/>
      <c r="P15" s="115"/>
    </row>
    <row r="16" spans="1:16" x14ac:dyDescent="0.3">
      <c r="A16" s="26" t="s">
        <v>223</v>
      </c>
      <c r="B16" s="115"/>
      <c r="C16" s="58"/>
      <c r="D16" s="115"/>
      <c r="E16" s="115"/>
      <c r="F16" s="115"/>
      <c r="G16" s="48"/>
      <c r="H16" s="115"/>
      <c r="I16" s="58"/>
      <c r="J16" s="115"/>
      <c r="K16" s="115"/>
      <c r="L16" s="115"/>
      <c r="M16" s="48"/>
      <c r="N16" s="115"/>
      <c r="O16" s="115"/>
      <c r="P16" s="115"/>
    </row>
    <row r="17" spans="1:16" x14ac:dyDescent="0.3">
      <c r="A17" s="18" t="s">
        <v>220</v>
      </c>
      <c r="B17" s="115"/>
      <c r="C17" s="186">
        <v>28000</v>
      </c>
      <c r="D17" s="66">
        <v>28000</v>
      </c>
      <c r="E17" s="66">
        <v>31000</v>
      </c>
      <c r="F17" s="66">
        <v>29000</v>
      </c>
      <c r="G17" s="187">
        <v>29000</v>
      </c>
      <c r="H17" s="66"/>
      <c r="I17" s="186">
        <v>25000</v>
      </c>
      <c r="J17" s="66">
        <v>30000</v>
      </c>
      <c r="K17" s="66">
        <v>38000</v>
      </c>
      <c r="L17" s="66">
        <v>32000</v>
      </c>
      <c r="M17" s="187">
        <v>31000</v>
      </c>
      <c r="N17" s="115"/>
      <c r="O17" s="115"/>
      <c r="P17" s="115"/>
    </row>
    <row r="18" spans="1:16" x14ac:dyDescent="0.3">
      <c r="A18" s="18" t="s">
        <v>221</v>
      </c>
      <c r="B18" s="115"/>
      <c r="C18" s="186">
        <v>0</v>
      </c>
      <c r="D18" s="66">
        <v>0</v>
      </c>
      <c r="E18" s="66">
        <v>0</v>
      </c>
      <c r="F18" s="66">
        <v>0</v>
      </c>
      <c r="G18" s="187">
        <v>0</v>
      </c>
      <c r="H18" s="66"/>
      <c r="I18" s="186">
        <v>0</v>
      </c>
      <c r="J18" s="66">
        <v>0</v>
      </c>
      <c r="K18" s="66">
        <v>0</v>
      </c>
      <c r="L18" s="66">
        <v>10000</v>
      </c>
      <c r="M18" s="187">
        <v>3000</v>
      </c>
      <c r="N18" s="115"/>
      <c r="O18" s="115"/>
      <c r="P18" s="115"/>
    </row>
    <row r="19" spans="1:16" x14ac:dyDescent="0.3">
      <c r="A19" s="18" t="s">
        <v>222</v>
      </c>
      <c r="B19" s="115"/>
      <c r="C19" s="195">
        <v>13000</v>
      </c>
      <c r="D19" s="196">
        <v>14000</v>
      </c>
      <c r="E19" s="196">
        <v>15000</v>
      </c>
      <c r="F19" s="196">
        <v>14000</v>
      </c>
      <c r="G19" s="197">
        <v>14000</v>
      </c>
      <c r="H19" s="66"/>
      <c r="I19" s="195">
        <v>7000</v>
      </c>
      <c r="J19" s="196">
        <v>14000</v>
      </c>
      <c r="K19" s="196">
        <v>6000</v>
      </c>
      <c r="L19" s="196">
        <v>22000</v>
      </c>
      <c r="M19" s="197">
        <v>12000</v>
      </c>
      <c r="N19" s="115"/>
      <c r="O19" s="115"/>
      <c r="P19" s="115"/>
    </row>
    <row r="20" spans="1:16" x14ac:dyDescent="0.3">
      <c r="A20" s="35" t="s">
        <v>224</v>
      </c>
      <c r="B20" s="115"/>
      <c r="C20" s="183">
        <v>41000</v>
      </c>
      <c r="D20" s="184">
        <v>42000</v>
      </c>
      <c r="E20" s="184">
        <v>46000</v>
      </c>
      <c r="F20" s="66">
        <v>43000</v>
      </c>
      <c r="G20" s="187">
        <v>43000</v>
      </c>
      <c r="H20" s="66"/>
      <c r="I20" s="183">
        <v>32000</v>
      </c>
      <c r="J20" s="184">
        <v>44000</v>
      </c>
      <c r="K20" s="184">
        <v>44000</v>
      </c>
      <c r="L20" s="66">
        <v>64000</v>
      </c>
      <c r="M20" s="187">
        <v>46000</v>
      </c>
      <c r="N20" s="115"/>
      <c r="O20" s="115"/>
      <c r="P20" s="115"/>
    </row>
    <row r="21" spans="1:16" x14ac:dyDescent="0.3">
      <c r="A21" s="22"/>
      <c r="B21" s="115"/>
      <c r="C21" s="58"/>
      <c r="D21" s="115"/>
      <c r="E21" s="115"/>
      <c r="F21" s="115"/>
      <c r="G21" s="48"/>
      <c r="H21" s="115"/>
      <c r="I21" s="58"/>
      <c r="J21" s="115"/>
      <c r="K21" s="115"/>
      <c r="L21" s="115"/>
      <c r="M21" s="48"/>
      <c r="N21" s="115"/>
      <c r="O21" s="115"/>
      <c r="P21" s="115"/>
    </row>
    <row r="22" spans="1:16" x14ac:dyDescent="0.3">
      <c r="A22" s="26" t="s">
        <v>195</v>
      </c>
      <c r="B22" s="115"/>
      <c r="C22" s="58"/>
      <c r="D22" s="115"/>
      <c r="E22" s="115"/>
      <c r="F22" s="115"/>
      <c r="G22" s="48"/>
      <c r="H22" s="115"/>
      <c r="I22" s="58"/>
      <c r="J22" s="115"/>
      <c r="K22" s="115"/>
      <c r="L22" s="115"/>
      <c r="M22" s="48"/>
      <c r="N22" s="115"/>
      <c r="O22" s="115"/>
      <c r="P22" s="115"/>
    </row>
    <row r="23" spans="1:16" x14ac:dyDescent="0.3">
      <c r="A23" s="18" t="s">
        <v>220</v>
      </c>
      <c r="B23" s="115"/>
      <c r="C23" s="186">
        <v>418000</v>
      </c>
      <c r="D23" s="66">
        <v>365000</v>
      </c>
      <c r="E23" s="66">
        <v>418000</v>
      </c>
      <c r="F23" s="66">
        <v>438000</v>
      </c>
      <c r="G23" s="187">
        <v>410000</v>
      </c>
      <c r="H23" s="66"/>
      <c r="I23" s="186">
        <v>351000</v>
      </c>
      <c r="J23" s="66">
        <v>430000</v>
      </c>
      <c r="K23" s="66">
        <v>462000</v>
      </c>
      <c r="L23" s="66">
        <v>454000</v>
      </c>
      <c r="M23" s="187">
        <v>425000</v>
      </c>
      <c r="N23" s="115"/>
      <c r="O23" s="115"/>
      <c r="P23" s="115"/>
    </row>
    <row r="24" spans="1:16" ht="19.8" x14ac:dyDescent="0.3">
      <c r="A24" s="18" t="s">
        <v>312</v>
      </c>
      <c r="B24" s="115"/>
      <c r="C24" s="195">
        <v>33000</v>
      </c>
      <c r="D24" s="66">
        <v>31000</v>
      </c>
      <c r="E24" s="66">
        <v>23000</v>
      </c>
      <c r="F24" s="66">
        <v>29000</v>
      </c>
      <c r="G24" s="187">
        <v>29000</v>
      </c>
      <c r="H24" s="66"/>
      <c r="I24" s="195">
        <v>31000</v>
      </c>
      <c r="J24" s="66">
        <v>27000</v>
      </c>
      <c r="K24" s="66">
        <v>27000</v>
      </c>
      <c r="L24" s="66">
        <v>28000</v>
      </c>
      <c r="M24" s="187">
        <v>28000</v>
      </c>
      <c r="N24" s="115"/>
      <c r="O24" s="115"/>
      <c r="P24" s="115"/>
    </row>
    <row r="25" spans="1:16" x14ac:dyDescent="0.3">
      <c r="A25" s="35" t="s">
        <v>196</v>
      </c>
      <c r="B25" s="115"/>
      <c r="C25" s="183">
        <v>451000</v>
      </c>
      <c r="D25" s="184">
        <v>396000</v>
      </c>
      <c r="E25" s="184">
        <v>441000</v>
      </c>
      <c r="F25" s="184">
        <v>467000</v>
      </c>
      <c r="G25" s="185">
        <v>439000</v>
      </c>
      <c r="H25" s="66"/>
      <c r="I25" s="183">
        <v>382000</v>
      </c>
      <c r="J25" s="184">
        <v>457000</v>
      </c>
      <c r="K25" s="184">
        <v>489000</v>
      </c>
      <c r="L25" s="184">
        <v>482000</v>
      </c>
      <c r="M25" s="185">
        <v>453000</v>
      </c>
      <c r="N25" s="115"/>
      <c r="O25" s="115"/>
      <c r="P25" s="115"/>
    </row>
    <row r="26" spans="1:16" x14ac:dyDescent="0.3">
      <c r="A26" s="49" t="s">
        <v>225</v>
      </c>
      <c r="B26" s="115"/>
      <c r="C26" s="200">
        <v>116000</v>
      </c>
      <c r="D26" s="201">
        <v>108000</v>
      </c>
      <c r="E26" s="201">
        <v>119000</v>
      </c>
      <c r="F26" s="201">
        <v>121000</v>
      </c>
      <c r="G26" s="202">
        <v>116000</v>
      </c>
      <c r="H26" s="66"/>
      <c r="I26" s="200">
        <v>96000</v>
      </c>
      <c r="J26" s="201">
        <v>120000</v>
      </c>
      <c r="K26" s="201">
        <v>126000</v>
      </c>
      <c r="L26" s="201">
        <v>145000</v>
      </c>
      <c r="M26" s="202">
        <v>122000</v>
      </c>
      <c r="N26" s="115"/>
      <c r="O26" s="115"/>
      <c r="P26" s="115"/>
    </row>
    <row r="27" spans="1:16" x14ac:dyDescent="0.3">
      <c r="A27" s="22"/>
      <c r="B27" s="115"/>
      <c r="C27" s="58"/>
      <c r="D27" s="115"/>
      <c r="E27" s="115"/>
      <c r="F27" s="115"/>
      <c r="G27" s="48"/>
      <c r="H27" s="115"/>
      <c r="I27" s="58"/>
      <c r="J27" s="115"/>
      <c r="K27" s="115"/>
      <c r="L27" s="115"/>
      <c r="M27" s="48"/>
      <c r="N27" s="115"/>
      <c r="O27" s="115"/>
      <c r="P27" s="115"/>
    </row>
    <row r="28" spans="1:16" ht="36.6" x14ac:dyDescent="0.3">
      <c r="A28" s="26" t="s">
        <v>313</v>
      </c>
      <c r="B28" s="115"/>
      <c r="C28" s="58"/>
      <c r="D28" s="115"/>
      <c r="E28" s="115"/>
      <c r="F28" s="115"/>
      <c r="G28" s="48"/>
      <c r="H28" s="115"/>
      <c r="I28" s="58"/>
      <c r="J28" s="115"/>
      <c r="K28" s="115"/>
      <c r="L28" s="115"/>
      <c r="M28" s="48"/>
      <c r="N28" s="115"/>
      <c r="O28" s="115"/>
      <c r="P28" s="115"/>
    </row>
    <row r="29" spans="1:16" x14ac:dyDescent="0.3">
      <c r="A29" s="18" t="s">
        <v>226</v>
      </c>
      <c r="B29" s="115"/>
      <c r="C29" s="186">
        <v>6275000</v>
      </c>
      <c r="D29" s="66">
        <v>4991000</v>
      </c>
      <c r="E29" s="66">
        <v>5700000</v>
      </c>
      <c r="F29" s="66">
        <v>6569000</v>
      </c>
      <c r="G29" s="187">
        <v>5884000</v>
      </c>
      <c r="H29" s="66"/>
      <c r="I29" s="186">
        <v>4322000</v>
      </c>
      <c r="J29" s="66">
        <v>5797000</v>
      </c>
      <c r="K29" s="66">
        <v>6620000</v>
      </c>
      <c r="L29" s="66">
        <v>6743000</v>
      </c>
      <c r="M29" s="187">
        <v>5874000</v>
      </c>
      <c r="N29" s="115"/>
      <c r="O29" s="115"/>
      <c r="P29" s="115"/>
    </row>
    <row r="30" spans="1:16" x14ac:dyDescent="0.3">
      <c r="A30" s="18" t="s">
        <v>227</v>
      </c>
      <c r="B30" s="115"/>
      <c r="C30" s="186">
        <v>884000</v>
      </c>
      <c r="D30" s="66">
        <v>673000</v>
      </c>
      <c r="E30" s="66">
        <v>1125000</v>
      </c>
      <c r="F30" s="66">
        <v>1064000</v>
      </c>
      <c r="G30" s="187">
        <v>937000</v>
      </c>
      <c r="H30" s="66"/>
      <c r="I30" s="186">
        <v>1280000</v>
      </c>
      <c r="J30" s="66">
        <v>1303000</v>
      </c>
      <c r="K30" s="66">
        <v>1529000</v>
      </c>
      <c r="L30" s="66">
        <v>1316000</v>
      </c>
      <c r="M30" s="187">
        <v>1358000</v>
      </c>
      <c r="N30" s="115"/>
      <c r="O30" s="115"/>
      <c r="P30" s="115"/>
    </row>
    <row r="31" spans="1:16" x14ac:dyDescent="0.3">
      <c r="A31" s="51" t="s">
        <v>228</v>
      </c>
      <c r="B31" s="115"/>
      <c r="C31" s="195">
        <v>13223000</v>
      </c>
      <c r="D31" s="196">
        <v>8586000</v>
      </c>
      <c r="E31" s="196">
        <v>13427000</v>
      </c>
      <c r="F31" s="196">
        <v>13580000</v>
      </c>
      <c r="G31" s="197">
        <v>12208000</v>
      </c>
      <c r="H31" s="66"/>
      <c r="I31" s="195">
        <v>10208000</v>
      </c>
      <c r="J31" s="196">
        <v>11306000</v>
      </c>
      <c r="K31" s="196">
        <v>16766000</v>
      </c>
      <c r="L31" s="196">
        <v>15381000</v>
      </c>
      <c r="M31" s="197">
        <v>13430000</v>
      </c>
      <c r="N31" s="115"/>
      <c r="O31" s="115"/>
      <c r="P31" s="115"/>
    </row>
    <row r="32" spans="1:16" x14ac:dyDescent="0.3">
      <c r="A32" s="81"/>
      <c r="B32" s="119"/>
      <c r="C32" s="115"/>
      <c r="D32" s="115"/>
      <c r="E32" s="115"/>
      <c r="F32" s="115"/>
      <c r="G32" s="115"/>
      <c r="H32" s="115"/>
      <c r="I32" s="115"/>
      <c r="J32" s="115"/>
      <c r="K32" s="115"/>
      <c r="L32" s="115"/>
      <c r="M32" s="115"/>
      <c r="N32" s="115"/>
      <c r="O32" s="115"/>
      <c r="P32" s="115"/>
    </row>
    <row r="33" spans="1:16" x14ac:dyDescent="0.3">
      <c r="A33" s="321" t="s">
        <v>314</v>
      </c>
      <c r="B33" s="318"/>
      <c r="C33" s="318"/>
      <c r="D33" s="318"/>
      <c r="E33" s="318"/>
      <c r="F33" s="318"/>
      <c r="G33" s="318"/>
      <c r="H33" s="318"/>
      <c r="I33" s="317"/>
      <c r="J33" s="317"/>
      <c r="K33" s="317"/>
      <c r="L33" s="318"/>
      <c r="M33" s="116"/>
      <c r="N33" s="116"/>
    </row>
    <row r="34" spans="1:16" x14ac:dyDescent="0.3">
      <c r="A34" s="321" t="s">
        <v>315</v>
      </c>
      <c r="B34" s="318"/>
      <c r="C34" s="318"/>
      <c r="D34" s="318"/>
      <c r="E34" s="318"/>
      <c r="F34" s="318"/>
      <c r="G34" s="318"/>
      <c r="H34" s="318"/>
      <c r="I34" s="317"/>
      <c r="J34" s="317"/>
      <c r="K34" s="317"/>
      <c r="L34" s="318"/>
      <c r="M34" s="116"/>
      <c r="N34" s="116"/>
    </row>
    <row r="35" spans="1:16" x14ac:dyDescent="0.3">
      <c r="A35" s="81"/>
      <c r="B35" s="119"/>
      <c r="C35" s="115"/>
      <c r="D35" s="115"/>
      <c r="E35" s="115"/>
      <c r="F35" s="115"/>
      <c r="G35" s="115"/>
      <c r="H35" s="115"/>
      <c r="I35" s="115"/>
      <c r="J35" s="115"/>
      <c r="K35" s="115"/>
      <c r="L35" s="115"/>
      <c r="M35" s="115"/>
      <c r="N35" s="115"/>
      <c r="O35" s="115"/>
      <c r="P35" s="115"/>
    </row>
    <row r="36" spans="1:16" x14ac:dyDescent="0.3">
      <c r="A36" s="81"/>
      <c r="B36" s="119"/>
      <c r="C36" s="115"/>
      <c r="D36" s="115"/>
      <c r="E36" s="115"/>
      <c r="F36" s="115"/>
      <c r="G36" s="115"/>
      <c r="H36" s="115"/>
      <c r="I36" s="115"/>
      <c r="J36" s="115"/>
      <c r="K36" s="115"/>
      <c r="L36" s="115"/>
      <c r="M36" s="115"/>
      <c r="N36" s="115"/>
      <c r="O36" s="115"/>
      <c r="P36" s="115"/>
    </row>
    <row r="37" spans="1:16" x14ac:dyDescent="0.3">
      <c r="A37" s="81"/>
      <c r="B37" s="119"/>
      <c r="C37" s="115"/>
      <c r="D37" s="115"/>
      <c r="E37" s="115"/>
      <c r="F37" s="115"/>
      <c r="G37" s="115"/>
      <c r="H37" s="115"/>
      <c r="I37" s="115"/>
      <c r="J37" s="115"/>
      <c r="K37" s="115"/>
      <c r="L37" s="115"/>
      <c r="M37" s="115"/>
      <c r="N37" s="115"/>
      <c r="O37" s="115"/>
      <c r="P37" s="115"/>
    </row>
    <row r="38" spans="1:16" x14ac:dyDescent="0.3">
      <c r="A38" s="81"/>
      <c r="B38" s="119"/>
      <c r="C38" s="115"/>
      <c r="D38" s="115"/>
      <c r="E38" s="115"/>
      <c r="F38" s="115"/>
      <c r="G38" s="115"/>
      <c r="H38" s="115"/>
      <c r="I38" s="115"/>
      <c r="J38" s="115"/>
      <c r="K38" s="115"/>
      <c r="L38" s="115"/>
      <c r="M38" s="115"/>
      <c r="N38" s="115"/>
      <c r="O38" s="115"/>
      <c r="P38" s="115"/>
    </row>
  </sheetData>
  <mergeCells count="4">
    <mergeCell ref="A1:M1"/>
    <mergeCell ref="A2:M2"/>
    <mergeCell ref="A33:L33"/>
    <mergeCell ref="A34:L34"/>
  </mergeCells>
  <printOptions horizontalCentered="1"/>
  <pageMargins left="0.2" right="0.2" top="0.2" bottom="0.2" header="0.2" footer="0.2"/>
  <pageSetup scale="81" orientation="landscape" r:id="rId1"/>
  <headerFooter scaleWithDoc="0">
    <oddFooter>&amp;R&amp;P</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zoomScale="80" zoomScaleNormal="80" workbookViewId="0">
      <selection activeCell="D42" sqref="D42"/>
    </sheetView>
  </sheetViews>
  <sheetFormatPr defaultColWidth="21.44140625" defaultRowHeight="16.8" x14ac:dyDescent="0.3"/>
  <cols>
    <col min="1" max="1" width="71.6640625" style="125" bestFit="1" customWidth="1"/>
    <col min="2" max="2" width="3.44140625" style="125" customWidth="1"/>
    <col min="3" max="7" width="15.109375" style="125" bestFit="1" customWidth="1"/>
    <col min="8" max="8" width="4.44140625" style="125" customWidth="1"/>
    <col min="9" max="13" width="15.109375" style="125" bestFit="1" customWidth="1"/>
    <col min="14" max="16" width="9.77734375" style="125" customWidth="1"/>
    <col min="17" max="16384" width="21.44140625" style="125"/>
  </cols>
  <sheetData>
    <row r="1" spans="1:16" s="122" customFormat="1" ht="19.2" x14ac:dyDescent="0.35">
      <c r="A1" s="313" t="s">
        <v>21</v>
      </c>
      <c r="B1" s="315"/>
      <c r="C1" s="315"/>
      <c r="D1" s="315"/>
      <c r="E1" s="315"/>
      <c r="F1" s="316"/>
      <c r="G1" s="316"/>
      <c r="H1" s="316"/>
      <c r="I1" s="316"/>
      <c r="J1" s="316"/>
      <c r="K1" s="316"/>
      <c r="L1" s="315"/>
      <c r="M1" s="315"/>
      <c r="N1" s="117"/>
    </row>
    <row r="2" spans="1:16" s="122" customFormat="1" ht="19.2" x14ac:dyDescent="0.35">
      <c r="A2" s="313" t="s">
        <v>30</v>
      </c>
      <c r="B2" s="320"/>
      <c r="C2" s="316"/>
      <c r="D2" s="316"/>
      <c r="E2" s="316"/>
      <c r="F2" s="316"/>
      <c r="G2" s="316"/>
      <c r="H2" s="316"/>
      <c r="I2" s="316"/>
      <c r="J2" s="316"/>
      <c r="K2" s="316"/>
      <c r="L2" s="320"/>
      <c r="M2" s="320"/>
      <c r="N2" s="117"/>
    </row>
    <row r="3" spans="1:16" x14ac:dyDescent="0.3">
      <c r="A3" s="115"/>
      <c r="B3" s="115"/>
      <c r="C3" s="115"/>
      <c r="D3" s="115"/>
      <c r="E3" s="115"/>
      <c r="F3" s="115"/>
      <c r="G3" s="115"/>
      <c r="H3" s="115"/>
      <c r="I3" s="115"/>
      <c r="J3" s="115"/>
      <c r="K3" s="115"/>
      <c r="L3" s="115"/>
      <c r="M3" s="115"/>
      <c r="N3" s="115"/>
      <c r="O3" s="115"/>
      <c r="P3" s="115"/>
    </row>
    <row r="4" spans="1:16" x14ac:dyDescent="0.3">
      <c r="A4" s="16"/>
      <c r="B4" s="115"/>
      <c r="C4" s="11" t="s">
        <v>31</v>
      </c>
      <c r="D4" s="11" t="s">
        <v>32</v>
      </c>
      <c r="E4" s="11" t="s">
        <v>33</v>
      </c>
      <c r="F4" s="30" t="s">
        <v>34</v>
      </c>
      <c r="G4" s="11" t="s">
        <v>35</v>
      </c>
      <c r="H4" s="12"/>
      <c r="I4" s="11" t="s">
        <v>31</v>
      </c>
      <c r="J4" s="11" t="s">
        <v>32</v>
      </c>
      <c r="K4" s="11" t="s">
        <v>33</v>
      </c>
      <c r="L4" s="30" t="s">
        <v>34</v>
      </c>
      <c r="M4" s="11" t="s">
        <v>35</v>
      </c>
      <c r="N4" s="115"/>
      <c r="O4" s="115"/>
      <c r="P4" s="115"/>
    </row>
    <row r="5" spans="1:16" x14ac:dyDescent="0.3">
      <c r="A5" s="22"/>
      <c r="B5" s="115"/>
      <c r="C5" s="14" t="s">
        <v>37</v>
      </c>
      <c r="D5" s="14" t="s">
        <v>37</v>
      </c>
      <c r="E5" s="14" t="s">
        <v>37</v>
      </c>
      <c r="F5" s="82" t="s">
        <v>37</v>
      </c>
      <c r="G5" s="14" t="s">
        <v>37</v>
      </c>
      <c r="H5" s="15" t="s">
        <v>38</v>
      </c>
      <c r="I5" s="14" t="s">
        <v>39</v>
      </c>
      <c r="J5" s="14" t="s">
        <v>39</v>
      </c>
      <c r="K5" s="14" t="s">
        <v>39</v>
      </c>
      <c r="L5" s="82" t="s">
        <v>39</v>
      </c>
      <c r="M5" s="14" t="s">
        <v>39</v>
      </c>
      <c r="N5" s="115"/>
      <c r="O5" s="115"/>
      <c r="P5" s="115"/>
    </row>
    <row r="6" spans="1:16" x14ac:dyDescent="0.3">
      <c r="A6" s="26" t="s">
        <v>229</v>
      </c>
      <c r="B6" s="115"/>
      <c r="C6" s="58"/>
      <c r="D6" s="84"/>
      <c r="E6" s="84"/>
      <c r="F6" s="115"/>
      <c r="G6" s="16"/>
      <c r="H6" s="115"/>
      <c r="I6" s="58"/>
      <c r="J6" s="84"/>
      <c r="K6" s="84"/>
      <c r="L6" s="115"/>
      <c r="M6" s="16"/>
      <c r="N6" s="115"/>
      <c r="O6" s="115"/>
      <c r="P6" s="115"/>
    </row>
    <row r="7" spans="1:16" x14ac:dyDescent="0.3">
      <c r="A7" s="18" t="s">
        <v>230</v>
      </c>
      <c r="B7" s="115"/>
      <c r="C7" s="58"/>
      <c r="D7" s="115"/>
      <c r="E7" s="115"/>
      <c r="F7" s="115"/>
      <c r="G7" s="22"/>
      <c r="H7" s="115"/>
      <c r="I7" s="58"/>
      <c r="J7" s="115"/>
      <c r="K7" s="115"/>
      <c r="L7" s="115"/>
      <c r="M7" s="22"/>
      <c r="N7" s="115"/>
      <c r="O7" s="115"/>
      <c r="P7" s="115"/>
    </row>
    <row r="8" spans="1:16" x14ac:dyDescent="0.3">
      <c r="A8" s="35" t="s">
        <v>187</v>
      </c>
      <c r="B8" s="115"/>
      <c r="C8" s="189"/>
      <c r="D8" s="162"/>
      <c r="E8" s="162"/>
      <c r="F8" s="65"/>
      <c r="G8" s="22"/>
      <c r="H8" s="65"/>
      <c r="I8" s="189"/>
      <c r="J8" s="162"/>
      <c r="K8" s="162"/>
      <c r="L8" s="65"/>
      <c r="M8" s="22"/>
      <c r="N8" s="115"/>
      <c r="O8" s="115"/>
      <c r="P8" s="115"/>
    </row>
    <row r="9" spans="1:16" x14ac:dyDescent="0.3">
      <c r="A9" s="49" t="s">
        <v>220</v>
      </c>
      <c r="B9" s="115"/>
      <c r="C9" s="257">
        <v>42.55</v>
      </c>
      <c r="D9" s="258">
        <v>52.27</v>
      </c>
      <c r="E9" s="258">
        <v>41.24</v>
      </c>
      <c r="F9" s="258">
        <v>35.42</v>
      </c>
      <c r="G9" s="259">
        <v>42.83</v>
      </c>
      <c r="H9" s="64"/>
      <c r="I9" s="257">
        <v>30.93</v>
      </c>
      <c r="J9" s="258">
        <v>41.46</v>
      </c>
      <c r="K9" s="258">
        <v>39.700000000000003</v>
      </c>
      <c r="L9" s="258">
        <v>41.6</v>
      </c>
      <c r="M9" s="259">
        <v>38.85</v>
      </c>
      <c r="N9" s="115"/>
      <c r="O9" s="115"/>
      <c r="P9" s="115"/>
    </row>
    <row r="10" spans="1:16" x14ac:dyDescent="0.3">
      <c r="A10" s="49" t="s">
        <v>221</v>
      </c>
      <c r="B10" s="115"/>
      <c r="C10" s="192">
        <v>0</v>
      </c>
      <c r="D10" s="65">
        <v>0</v>
      </c>
      <c r="E10" s="65">
        <v>0</v>
      </c>
      <c r="F10" s="65">
        <v>0</v>
      </c>
      <c r="G10" s="193">
        <v>0</v>
      </c>
      <c r="H10" s="65"/>
      <c r="I10" s="192">
        <v>0</v>
      </c>
      <c r="J10" s="65">
        <v>0</v>
      </c>
      <c r="K10" s="65">
        <v>0</v>
      </c>
      <c r="L10" s="65">
        <v>57.69</v>
      </c>
      <c r="M10" s="193">
        <v>57.69</v>
      </c>
      <c r="N10" s="115"/>
      <c r="O10" s="115"/>
      <c r="P10" s="115"/>
    </row>
    <row r="11" spans="1:16" x14ac:dyDescent="0.3">
      <c r="A11" s="49" t="s">
        <v>222</v>
      </c>
      <c r="B11" s="115"/>
      <c r="C11" s="260">
        <v>57.19</v>
      </c>
      <c r="D11" s="261">
        <v>62.97</v>
      </c>
      <c r="E11" s="261">
        <v>53.48</v>
      </c>
      <c r="F11" s="261">
        <v>42.17</v>
      </c>
      <c r="G11" s="262">
        <v>53.91</v>
      </c>
      <c r="H11" s="65"/>
      <c r="I11" s="260">
        <v>30.72</v>
      </c>
      <c r="J11" s="261">
        <v>43.25</v>
      </c>
      <c r="K11" s="261">
        <v>49.82</v>
      </c>
      <c r="L11" s="261">
        <v>45.18</v>
      </c>
      <c r="M11" s="262">
        <v>43.21</v>
      </c>
      <c r="N11" s="115"/>
      <c r="O11" s="115"/>
      <c r="P11" s="115"/>
    </row>
    <row r="12" spans="1:16" x14ac:dyDescent="0.3">
      <c r="A12" s="69" t="s">
        <v>231</v>
      </c>
      <c r="B12" s="115"/>
      <c r="C12" s="260">
        <v>48.87</v>
      </c>
      <c r="D12" s="261">
        <v>56.7</v>
      </c>
      <c r="E12" s="261">
        <v>46.18</v>
      </c>
      <c r="F12" s="261">
        <v>38.43</v>
      </c>
      <c r="G12" s="262">
        <v>47.5</v>
      </c>
      <c r="H12" s="65"/>
      <c r="I12" s="260">
        <v>30.95</v>
      </c>
      <c r="J12" s="261">
        <v>42.21</v>
      </c>
      <c r="K12" s="261">
        <v>41.45</v>
      </c>
      <c r="L12" s="261">
        <v>46.14</v>
      </c>
      <c r="M12" s="262">
        <v>41.7</v>
      </c>
      <c r="N12" s="115"/>
      <c r="O12" s="115"/>
      <c r="P12" s="115"/>
    </row>
    <row r="13" spans="1:16" x14ac:dyDescent="0.3">
      <c r="A13" s="35" t="s">
        <v>192</v>
      </c>
      <c r="B13" s="115"/>
      <c r="C13" s="192"/>
      <c r="D13" s="65"/>
      <c r="E13" s="65"/>
      <c r="F13" s="65"/>
      <c r="G13" s="193"/>
      <c r="H13" s="65"/>
      <c r="I13" s="192"/>
      <c r="J13" s="65"/>
      <c r="K13" s="65"/>
      <c r="L13" s="65"/>
      <c r="M13" s="193"/>
      <c r="N13" s="115"/>
      <c r="O13" s="115"/>
      <c r="P13" s="115"/>
    </row>
    <row r="14" spans="1:16" x14ac:dyDescent="0.3">
      <c r="A14" s="49" t="s">
        <v>220</v>
      </c>
      <c r="B14" s="115"/>
      <c r="C14" s="257">
        <v>1</v>
      </c>
      <c r="D14" s="258">
        <v>1</v>
      </c>
      <c r="E14" s="258">
        <v>1</v>
      </c>
      <c r="F14" s="258">
        <v>1</v>
      </c>
      <c r="G14" s="259">
        <v>1</v>
      </c>
      <c r="H14" s="64"/>
      <c r="I14" s="257">
        <v>1</v>
      </c>
      <c r="J14" s="258">
        <v>1</v>
      </c>
      <c r="K14" s="258">
        <v>1</v>
      </c>
      <c r="L14" s="258">
        <v>1</v>
      </c>
      <c r="M14" s="259">
        <v>1</v>
      </c>
      <c r="N14" s="115"/>
      <c r="O14" s="115"/>
      <c r="P14" s="115"/>
    </row>
    <row r="15" spans="1:16" x14ac:dyDescent="0.3">
      <c r="A15" s="49" t="s">
        <v>222</v>
      </c>
      <c r="B15" s="115"/>
      <c r="C15" s="260">
        <v>33.64</v>
      </c>
      <c r="D15" s="261">
        <v>36.49</v>
      </c>
      <c r="E15" s="261">
        <v>28.81</v>
      </c>
      <c r="F15" s="261">
        <v>31.01</v>
      </c>
      <c r="G15" s="262">
        <v>32.53</v>
      </c>
      <c r="H15" s="65"/>
      <c r="I15" s="260">
        <v>23.56</v>
      </c>
      <c r="J15" s="261">
        <v>25.99</v>
      </c>
      <c r="K15" s="261">
        <v>26.36</v>
      </c>
      <c r="L15" s="261">
        <v>32.58</v>
      </c>
      <c r="M15" s="262">
        <v>26.41</v>
      </c>
      <c r="N15" s="115"/>
      <c r="O15" s="115"/>
      <c r="P15" s="115"/>
    </row>
    <row r="16" spans="1:16" x14ac:dyDescent="0.3">
      <c r="A16" s="69" t="s">
        <v>232</v>
      </c>
      <c r="B16" s="115"/>
      <c r="C16" s="260">
        <v>3.46</v>
      </c>
      <c r="D16" s="261">
        <v>3.1</v>
      </c>
      <c r="E16" s="261">
        <v>2.69</v>
      </c>
      <c r="F16" s="261">
        <v>2.08</v>
      </c>
      <c r="G16" s="262">
        <v>2.81</v>
      </c>
      <c r="H16" s="65"/>
      <c r="I16" s="260">
        <v>2.2000000000000002</v>
      </c>
      <c r="J16" s="261">
        <v>2.65</v>
      </c>
      <c r="K16" s="261">
        <v>1.93</v>
      </c>
      <c r="L16" s="261">
        <v>1.72</v>
      </c>
      <c r="M16" s="262">
        <v>2.11</v>
      </c>
      <c r="N16" s="115"/>
      <c r="O16" s="115"/>
      <c r="P16" s="115"/>
    </row>
    <row r="17" spans="1:16" x14ac:dyDescent="0.3">
      <c r="A17" s="18" t="s">
        <v>194</v>
      </c>
      <c r="B17" s="115"/>
      <c r="C17" s="260"/>
      <c r="D17" s="261"/>
      <c r="E17" s="261"/>
      <c r="F17" s="261"/>
      <c r="G17" s="262"/>
      <c r="H17" s="65"/>
      <c r="I17" s="260"/>
      <c r="J17" s="261"/>
      <c r="K17" s="261"/>
      <c r="L17" s="261"/>
      <c r="M17" s="262"/>
      <c r="N17" s="115"/>
      <c r="O17" s="115"/>
      <c r="P17" s="115"/>
    </row>
    <row r="18" spans="1:16" x14ac:dyDescent="0.3">
      <c r="A18" s="35" t="s">
        <v>220</v>
      </c>
      <c r="B18" s="115"/>
      <c r="C18" s="257">
        <v>27.85</v>
      </c>
      <c r="D18" s="258">
        <v>35.74</v>
      </c>
      <c r="E18" s="258">
        <v>28.03</v>
      </c>
      <c r="F18" s="258">
        <v>22.82</v>
      </c>
      <c r="G18" s="259">
        <v>28.5</v>
      </c>
      <c r="H18" s="64"/>
      <c r="I18" s="257">
        <v>20.43</v>
      </c>
      <c r="J18" s="258">
        <v>27.28</v>
      </c>
      <c r="K18" s="258">
        <v>27.44</v>
      </c>
      <c r="L18" s="258">
        <v>26.6</v>
      </c>
      <c r="M18" s="259">
        <v>25.78</v>
      </c>
      <c r="N18" s="115"/>
      <c r="O18" s="115"/>
      <c r="P18" s="115"/>
    </row>
    <row r="19" spans="1:16" x14ac:dyDescent="0.3">
      <c r="A19" s="35" t="s">
        <v>221</v>
      </c>
      <c r="B19" s="115"/>
      <c r="C19" s="192">
        <v>0</v>
      </c>
      <c r="D19" s="65">
        <v>0</v>
      </c>
      <c r="E19" s="65">
        <v>0</v>
      </c>
      <c r="F19" s="65">
        <v>0</v>
      </c>
      <c r="G19" s="193">
        <v>0</v>
      </c>
      <c r="H19" s="65"/>
      <c r="I19" s="192">
        <v>0</v>
      </c>
      <c r="J19" s="65">
        <v>0</v>
      </c>
      <c r="K19" s="65">
        <v>0</v>
      </c>
      <c r="L19" s="65">
        <v>57.69</v>
      </c>
      <c r="M19" s="193">
        <v>57.69</v>
      </c>
      <c r="N19" s="115"/>
      <c r="O19" s="115"/>
      <c r="P19" s="115"/>
    </row>
    <row r="20" spans="1:16" x14ac:dyDescent="0.3">
      <c r="A20" s="35" t="s">
        <v>222</v>
      </c>
      <c r="B20" s="115"/>
      <c r="C20" s="192">
        <v>55.81</v>
      </c>
      <c r="D20" s="65">
        <v>61.93</v>
      </c>
      <c r="E20" s="65">
        <v>52.36</v>
      </c>
      <c r="F20" s="65">
        <v>41.85</v>
      </c>
      <c r="G20" s="193">
        <v>53</v>
      </c>
      <c r="H20" s="65"/>
      <c r="I20" s="192">
        <v>30.2</v>
      </c>
      <c r="J20" s="65">
        <v>42.32</v>
      </c>
      <c r="K20" s="65">
        <v>48.01</v>
      </c>
      <c r="L20" s="65">
        <v>45.02</v>
      </c>
      <c r="M20" s="193">
        <v>42.52</v>
      </c>
      <c r="N20" s="115"/>
      <c r="O20" s="115"/>
      <c r="P20" s="115"/>
    </row>
    <row r="21" spans="1:16" x14ac:dyDescent="0.3">
      <c r="A21" s="49" t="s">
        <v>233</v>
      </c>
      <c r="B21" s="115"/>
      <c r="C21" s="192">
        <v>37.31</v>
      </c>
      <c r="D21" s="65">
        <v>44.7</v>
      </c>
      <c r="E21" s="65">
        <v>35.880000000000003</v>
      </c>
      <c r="F21" s="65">
        <v>29.18</v>
      </c>
      <c r="G21" s="193">
        <v>36.67</v>
      </c>
      <c r="H21" s="65"/>
      <c r="I21" s="192">
        <v>22.66</v>
      </c>
      <c r="J21" s="65">
        <v>32.11</v>
      </c>
      <c r="K21" s="65">
        <v>30.4</v>
      </c>
      <c r="L21" s="65">
        <v>37.85</v>
      </c>
      <c r="M21" s="193">
        <v>32.1</v>
      </c>
      <c r="N21" s="115"/>
      <c r="O21" s="115"/>
      <c r="P21" s="115"/>
    </row>
    <row r="22" spans="1:16" x14ac:dyDescent="0.3">
      <c r="A22" s="27"/>
      <c r="B22" s="115"/>
      <c r="C22" s="192"/>
      <c r="D22" s="65"/>
      <c r="E22" s="65"/>
      <c r="F22" s="65"/>
      <c r="G22" s="193"/>
      <c r="H22" s="65"/>
      <c r="I22" s="192"/>
      <c r="J22" s="65"/>
      <c r="K22" s="65"/>
      <c r="L22" s="65"/>
      <c r="M22" s="193"/>
      <c r="N22" s="115"/>
      <c r="O22" s="115"/>
      <c r="P22" s="115"/>
    </row>
    <row r="23" spans="1:16" x14ac:dyDescent="0.3">
      <c r="A23" s="18" t="s">
        <v>234</v>
      </c>
      <c r="B23" s="115"/>
      <c r="C23" s="260"/>
      <c r="D23" s="261"/>
      <c r="E23" s="261"/>
      <c r="F23" s="261"/>
      <c r="G23" s="262"/>
      <c r="H23" s="65"/>
      <c r="I23" s="260"/>
      <c r="J23" s="261"/>
      <c r="K23" s="261"/>
      <c r="L23" s="261"/>
      <c r="M23" s="262"/>
      <c r="N23" s="115"/>
      <c r="O23" s="115"/>
      <c r="P23" s="115"/>
    </row>
    <row r="24" spans="1:16" x14ac:dyDescent="0.3">
      <c r="A24" s="35" t="s">
        <v>220</v>
      </c>
      <c r="B24" s="115"/>
      <c r="C24" s="257">
        <v>0.24</v>
      </c>
      <c r="D24" s="258">
        <v>0.24</v>
      </c>
      <c r="E24" s="258">
        <v>0.24</v>
      </c>
      <c r="F24" s="258">
        <v>0.24</v>
      </c>
      <c r="G24" s="259">
        <v>0.24</v>
      </c>
      <c r="H24" s="64"/>
      <c r="I24" s="257">
        <v>0.24</v>
      </c>
      <c r="J24" s="258">
        <v>0.24</v>
      </c>
      <c r="K24" s="258">
        <v>0.24</v>
      </c>
      <c r="L24" s="258">
        <v>0.24</v>
      </c>
      <c r="M24" s="259">
        <v>0.24</v>
      </c>
      <c r="N24" s="115"/>
      <c r="O24" s="115"/>
      <c r="P24" s="115"/>
    </row>
    <row r="25" spans="1:16" x14ac:dyDescent="0.3">
      <c r="A25" s="35" t="s">
        <v>222</v>
      </c>
      <c r="B25" s="115"/>
      <c r="C25" s="260">
        <v>7.68</v>
      </c>
      <c r="D25" s="261">
        <v>6.98</v>
      </c>
      <c r="E25" s="261">
        <v>6.92</v>
      </c>
      <c r="F25" s="261">
        <v>5.73</v>
      </c>
      <c r="G25" s="262">
        <v>6.85</v>
      </c>
      <c r="H25" s="65"/>
      <c r="I25" s="260">
        <v>4.6100000000000003</v>
      </c>
      <c r="J25" s="261">
        <v>5.0599999999999996</v>
      </c>
      <c r="K25" s="261">
        <v>4.1900000000000004</v>
      </c>
      <c r="L25" s="261">
        <v>5.39</v>
      </c>
      <c r="M25" s="262">
        <v>4.8</v>
      </c>
      <c r="N25" s="115"/>
      <c r="O25" s="115"/>
      <c r="P25" s="115"/>
    </row>
    <row r="26" spans="1:16" x14ac:dyDescent="0.3">
      <c r="A26" s="69" t="s">
        <v>235</v>
      </c>
      <c r="B26" s="115"/>
      <c r="C26" s="260">
        <v>0.78</v>
      </c>
      <c r="D26" s="261">
        <v>0.78</v>
      </c>
      <c r="E26" s="261">
        <v>0.59</v>
      </c>
      <c r="F26" s="261">
        <v>0.57999999999999996</v>
      </c>
      <c r="G26" s="262">
        <v>0.68</v>
      </c>
      <c r="H26" s="65"/>
      <c r="I26" s="260">
        <v>0.6</v>
      </c>
      <c r="J26" s="261">
        <v>0.53</v>
      </c>
      <c r="K26" s="261">
        <v>0.46</v>
      </c>
      <c r="L26" s="261">
        <v>0.53</v>
      </c>
      <c r="M26" s="262">
        <v>0.52</v>
      </c>
      <c r="N26" s="115"/>
      <c r="O26" s="115"/>
      <c r="P26" s="115"/>
    </row>
    <row r="27" spans="1:16" x14ac:dyDescent="0.3">
      <c r="A27" s="27"/>
      <c r="B27" s="115"/>
      <c r="C27" s="192"/>
      <c r="D27" s="65"/>
      <c r="E27" s="65"/>
      <c r="F27" s="65"/>
      <c r="G27" s="193"/>
      <c r="H27" s="65"/>
      <c r="I27" s="192"/>
      <c r="J27" s="65"/>
      <c r="K27" s="65"/>
      <c r="L27" s="65"/>
      <c r="M27" s="193"/>
      <c r="N27" s="115"/>
      <c r="O27" s="115"/>
      <c r="P27" s="115"/>
    </row>
    <row r="28" spans="1:16" x14ac:dyDescent="0.3">
      <c r="A28" s="18" t="s">
        <v>236</v>
      </c>
      <c r="B28" s="115"/>
      <c r="C28" s="270">
        <v>16.309999999999999</v>
      </c>
      <c r="D28" s="271">
        <v>20.260000000000002</v>
      </c>
      <c r="E28" s="271">
        <v>15.93</v>
      </c>
      <c r="F28" s="271">
        <v>12.65</v>
      </c>
      <c r="G28" s="272">
        <v>16.170000000000002</v>
      </c>
      <c r="H28" s="64"/>
      <c r="I28" s="270">
        <v>10</v>
      </c>
      <c r="J28" s="271">
        <v>13.74</v>
      </c>
      <c r="K28" s="271">
        <v>12.48</v>
      </c>
      <c r="L28" s="271">
        <v>18.760000000000002</v>
      </c>
      <c r="M28" s="272">
        <v>14.19</v>
      </c>
      <c r="N28" s="115"/>
      <c r="O28" s="115"/>
      <c r="P28" s="115"/>
    </row>
    <row r="29" spans="1:16" x14ac:dyDescent="0.3">
      <c r="A29" s="27"/>
      <c r="B29" s="115"/>
      <c r="C29" s="260"/>
      <c r="D29" s="261"/>
      <c r="E29" s="261"/>
      <c r="F29" s="261"/>
      <c r="G29" s="193"/>
      <c r="H29" s="65"/>
      <c r="I29" s="260"/>
      <c r="J29" s="261"/>
      <c r="K29" s="261"/>
      <c r="L29" s="261"/>
      <c r="M29" s="193"/>
      <c r="N29" s="115"/>
      <c r="O29" s="115"/>
      <c r="P29" s="115"/>
    </row>
    <row r="30" spans="1:16" x14ac:dyDescent="0.3">
      <c r="A30" s="18" t="s">
        <v>207</v>
      </c>
      <c r="B30" s="115"/>
      <c r="C30" s="260"/>
      <c r="D30" s="261"/>
      <c r="E30" s="261"/>
      <c r="F30" s="261"/>
      <c r="G30" s="193"/>
      <c r="H30" s="65"/>
      <c r="I30" s="260"/>
      <c r="J30" s="261"/>
      <c r="K30" s="261"/>
      <c r="L30" s="261"/>
      <c r="M30" s="193"/>
      <c r="N30" s="115"/>
      <c r="O30" s="115"/>
      <c r="P30" s="115"/>
    </row>
    <row r="31" spans="1:16" x14ac:dyDescent="0.3">
      <c r="A31" s="63" t="s">
        <v>237</v>
      </c>
      <c r="B31" s="115"/>
      <c r="C31" s="270">
        <v>53.92</v>
      </c>
      <c r="D31" s="271">
        <v>61.69</v>
      </c>
      <c r="E31" s="271">
        <v>50.23</v>
      </c>
      <c r="F31" s="271">
        <v>43.56</v>
      </c>
      <c r="G31" s="272">
        <v>52.35</v>
      </c>
      <c r="H31" s="64"/>
      <c r="I31" s="270">
        <v>33.700000000000003</v>
      </c>
      <c r="J31" s="271">
        <v>45.52</v>
      </c>
      <c r="K31" s="271">
        <v>45.79</v>
      </c>
      <c r="L31" s="271">
        <v>49.19</v>
      </c>
      <c r="M31" s="272">
        <v>43.55</v>
      </c>
      <c r="N31" s="115"/>
      <c r="O31" s="115"/>
      <c r="P31" s="115"/>
    </row>
    <row r="32" spans="1:16" x14ac:dyDescent="0.3">
      <c r="A32" s="71"/>
      <c r="B32" s="115"/>
      <c r="C32" s="65"/>
      <c r="D32" s="65"/>
      <c r="E32" s="65"/>
      <c r="F32" s="65"/>
      <c r="G32" s="65"/>
      <c r="H32" s="65"/>
      <c r="I32" s="65"/>
      <c r="J32" s="65"/>
      <c r="K32" s="65"/>
      <c r="L32" s="65"/>
      <c r="M32" s="65"/>
      <c r="N32" s="65"/>
      <c r="O32" s="65"/>
      <c r="P32" s="65"/>
    </row>
    <row r="33" spans="1:14" x14ac:dyDescent="0.3">
      <c r="A33" s="317"/>
      <c r="B33" s="318"/>
      <c r="C33" s="318"/>
      <c r="D33" s="318"/>
      <c r="E33" s="318"/>
      <c r="F33" s="317"/>
      <c r="G33" s="317"/>
      <c r="H33" s="317"/>
      <c r="I33" s="317"/>
      <c r="J33" s="317"/>
      <c r="K33" s="317"/>
      <c r="L33" s="318"/>
      <c r="M33" s="318"/>
      <c r="N33" s="116"/>
    </row>
  </sheetData>
  <mergeCells count="3">
    <mergeCell ref="A1:M1"/>
    <mergeCell ref="A2:M2"/>
    <mergeCell ref="A33:M33"/>
  </mergeCells>
  <printOptions horizontalCentered="1"/>
  <pageMargins left="0.2" right="0.2" top="0.2" bottom="0.2" header="0.2" footer="0.2"/>
  <pageSetup scale="65" orientation="landscape" r:id="rId1"/>
  <headerFooter scaleWithDoc="0">
    <oddFooter>&amp;R&amp;P</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zoomScale="80" zoomScaleNormal="80" workbookViewId="0">
      <selection activeCell="M14" sqref="M14"/>
    </sheetView>
  </sheetViews>
  <sheetFormatPr defaultColWidth="21.44140625" defaultRowHeight="16.8" x14ac:dyDescent="0.3"/>
  <cols>
    <col min="1" max="1" width="85.109375" style="125" bestFit="1" customWidth="1"/>
    <col min="2" max="2" width="5.6640625" style="125" customWidth="1"/>
    <col min="3" max="7" width="15.109375" style="125" bestFit="1" customWidth="1"/>
    <col min="8" max="8" width="3.44140625" style="125" customWidth="1"/>
    <col min="9" max="13" width="15.109375" style="125" bestFit="1" customWidth="1"/>
    <col min="14" max="17" width="9.77734375" style="125" customWidth="1"/>
    <col min="18" max="16384" width="21.44140625" style="125"/>
  </cols>
  <sheetData>
    <row r="1" spans="1:17" s="122" customFormat="1" ht="24.9" customHeight="1" x14ac:dyDescent="0.35">
      <c r="A1" s="313" t="s">
        <v>238</v>
      </c>
      <c r="B1" s="314"/>
      <c r="C1" s="314"/>
      <c r="D1" s="314"/>
      <c r="E1" s="314"/>
      <c r="F1" s="316"/>
      <c r="G1" s="316"/>
      <c r="H1" s="316"/>
      <c r="I1" s="316"/>
      <c r="J1" s="316"/>
      <c r="K1" s="316"/>
      <c r="L1" s="314"/>
      <c r="M1" s="314"/>
      <c r="N1" s="117"/>
      <c r="Q1" s="114"/>
    </row>
    <row r="2" spans="1:17" s="122" customFormat="1" ht="24.9" customHeight="1" x14ac:dyDescent="0.35">
      <c r="A2" s="313" t="s">
        <v>30</v>
      </c>
      <c r="B2" s="314"/>
      <c r="C2" s="314"/>
      <c r="D2" s="314"/>
      <c r="E2" s="314"/>
      <c r="F2" s="316"/>
      <c r="G2" s="316"/>
      <c r="H2" s="316"/>
      <c r="I2" s="316"/>
      <c r="J2" s="316"/>
      <c r="K2" s="316"/>
      <c r="L2" s="314"/>
      <c r="M2" s="314"/>
      <c r="N2" s="117"/>
      <c r="Q2" s="114"/>
    </row>
    <row r="3" spans="1:17" x14ac:dyDescent="0.3">
      <c r="A3" s="115"/>
      <c r="B3" s="115"/>
      <c r="C3" s="115"/>
      <c r="D3" s="115"/>
      <c r="E3" s="115"/>
      <c r="F3" s="115"/>
      <c r="G3" s="115"/>
      <c r="H3" s="115"/>
      <c r="I3" s="115"/>
      <c r="J3" s="115"/>
      <c r="K3" s="115"/>
      <c r="L3" s="115"/>
      <c r="M3" s="115"/>
      <c r="N3" s="115"/>
      <c r="O3" s="115"/>
      <c r="P3" s="115"/>
      <c r="Q3" s="115"/>
    </row>
    <row r="4" spans="1:17" x14ac:dyDescent="0.3">
      <c r="A4" s="16"/>
      <c r="B4" s="115"/>
      <c r="C4" s="30" t="s">
        <v>31</v>
      </c>
      <c r="D4" s="30" t="s">
        <v>32</v>
      </c>
      <c r="E4" s="32" t="s">
        <v>33</v>
      </c>
      <c r="F4" s="31" t="s">
        <v>34</v>
      </c>
      <c r="G4" s="11" t="s">
        <v>35</v>
      </c>
      <c r="H4" s="12"/>
      <c r="I4" s="30" t="s">
        <v>31</v>
      </c>
      <c r="J4" s="30" t="s">
        <v>32</v>
      </c>
      <c r="K4" s="32" t="s">
        <v>33</v>
      </c>
      <c r="L4" s="31" t="s">
        <v>34</v>
      </c>
      <c r="M4" s="11" t="s">
        <v>35</v>
      </c>
      <c r="N4" s="115"/>
      <c r="O4" s="115"/>
      <c r="P4" s="115"/>
      <c r="Q4" s="115"/>
    </row>
    <row r="5" spans="1:17" x14ac:dyDescent="0.3">
      <c r="A5" s="13" t="s">
        <v>178</v>
      </c>
      <c r="B5" s="115"/>
      <c r="C5" s="82" t="s">
        <v>37</v>
      </c>
      <c r="D5" s="33" t="s">
        <v>37</v>
      </c>
      <c r="E5" s="83" t="s">
        <v>37</v>
      </c>
      <c r="F5" s="15" t="s">
        <v>37</v>
      </c>
      <c r="G5" s="14" t="s">
        <v>37</v>
      </c>
      <c r="H5" s="15" t="s">
        <v>38</v>
      </c>
      <c r="I5" s="82" t="s">
        <v>39</v>
      </c>
      <c r="J5" s="33" t="s">
        <v>39</v>
      </c>
      <c r="K5" s="83" t="s">
        <v>39</v>
      </c>
      <c r="L5" s="15" t="s">
        <v>39</v>
      </c>
      <c r="M5" s="14" t="s">
        <v>39</v>
      </c>
      <c r="N5" s="115"/>
      <c r="O5" s="115"/>
      <c r="P5" s="115"/>
      <c r="Q5" s="115"/>
    </row>
    <row r="6" spans="1:17" x14ac:dyDescent="0.3">
      <c r="A6" s="22"/>
      <c r="B6" s="115"/>
      <c r="C6" s="58"/>
      <c r="D6" s="84"/>
      <c r="E6" s="84"/>
      <c r="F6" s="84"/>
      <c r="G6" s="16"/>
      <c r="H6" s="115"/>
      <c r="I6" s="58"/>
      <c r="J6" s="84"/>
      <c r="K6" s="84"/>
      <c r="L6" s="84"/>
      <c r="M6" s="16"/>
      <c r="N6" s="115"/>
      <c r="O6" s="115"/>
      <c r="P6" s="115"/>
      <c r="Q6" s="115"/>
    </row>
    <row r="7" spans="1:17" x14ac:dyDescent="0.3">
      <c r="A7" s="17" t="s">
        <v>179</v>
      </c>
      <c r="B7" s="115"/>
      <c r="C7" s="74">
        <v>225000000</v>
      </c>
      <c r="D7" s="24">
        <v>147000000</v>
      </c>
      <c r="E7" s="24">
        <v>242000000</v>
      </c>
      <c r="F7" s="24">
        <v>201000000</v>
      </c>
      <c r="G7" s="99">
        <v>815000000</v>
      </c>
      <c r="H7" s="24"/>
      <c r="I7" s="74">
        <v>148000000</v>
      </c>
      <c r="J7" s="24">
        <v>185000000</v>
      </c>
      <c r="K7" s="24">
        <v>239000000</v>
      </c>
      <c r="L7" s="24">
        <v>251000000</v>
      </c>
      <c r="M7" s="99">
        <f>SUM(I7:L7)</f>
        <v>823000000</v>
      </c>
      <c r="N7" s="115"/>
      <c r="O7" s="115"/>
      <c r="P7" s="115"/>
      <c r="Q7" s="115"/>
    </row>
    <row r="8" spans="1:17" x14ac:dyDescent="0.3">
      <c r="A8" s="22"/>
      <c r="B8" s="115"/>
      <c r="C8" s="58"/>
      <c r="D8" s="115"/>
      <c r="E8" s="115"/>
      <c r="F8" s="115"/>
      <c r="G8" s="85"/>
      <c r="H8" s="115"/>
      <c r="I8" s="58"/>
      <c r="J8" s="115"/>
      <c r="K8" s="115"/>
      <c r="L8" s="115"/>
      <c r="M8" s="85"/>
      <c r="N8" s="115"/>
      <c r="O8" s="115"/>
      <c r="P8" s="115"/>
      <c r="Q8" s="115"/>
    </row>
    <row r="9" spans="1:17" x14ac:dyDescent="0.3">
      <c r="A9" s="17" t="s">
        <v>180</v>
      </c>
      <c r="B9" s="115"/>
      <c r="C9" s="37">
        <v>-19000000</v>
      </c>
      <c r="D9" s="23">
        <v>-77000000</v>
      </c>
      <c r="E9" s="23">
        <v>-11000000</v>
      </c>
      <c r="F9" s="23">
        <v>-6000000</v>
      </c>
      <c r="G9" s="102">
        <v>-113000000</v>
      </c>
      <c r="H9" s="23"/>
      <c r="I9" s="37">
        <v>-48000000</v>
      </c>
      <c r="J9" s="23">
        <v>-38000000</v>
      </c>
      <c r="K9" s="23">
        <v>15000000</v>
      </c>
      <c r="L9" s="23">
        <v>16000000</v>
      </c>
      <c r="M9" s="102">
        <f>SUM(I9:L9)</f>
        <v>-55000000</v>
      </c>
      <c r="N9" s="115"/>
      <c r="O9" s="115"/>
      <c r="P9" s="115"/>
      <c r="Q9" s="115"/>
    </row>
    <row r="10" spans="1:17" x14ac:dyDescent="0.3">
      <c r="A10" s="22"/>
      <c r="B10" s="115"/>
      <c r="C10" s="58"/>
      <c r="D10" s="115"/>
      <c r="E10" s="115"/>
      <c r="F10" s="115"/>
      <c r="G10" s="85"/>
      <c r="H10" s="115"/>
      <c r="I10" s="58"/>
      <c r="J10" s="115"/>
      <c r="K10" s="115"/>
      <c r="L10" s="115"/>
      <c r="M10" s="85"/>
      <c r="N10" s="115"/>
      <c r="O10" s="115"/>
      <c r="P10" s="115"/>
      <c r="Q10" s="115"/>
    </row>
    <row r="11" spans="1:17" x14ac:dyDescent="0.3">
      <c r="A11" s="17" t="s">
        <v>239</v>
      </c>
      <c r="B11" s="115"/>
      <c r="C11" s="37">
        <v>62000000</v>
      </c>
      <c r="D11" s="23">
        <v>35000000</v>
      </c>
      <c r="E11" s="23">
        <v>76000000</v>
      </c>
      <c r="F11" s="23">
        <v>63000000</v>
      </c>
      <c r="G11" s="102">
        <v>236000000</v>
      </c>
      <c r="H11" s="23"/>
      <c r="I11" s="37">
        <v>60000000</v>
      </c>
      <c r="J11" s="23">
        <v>49000000</v>
      </c>
      <c r="K11" s="23">
        <v>72000000</v>
      </c>
      <c r="L11" s="23">
        <v>58000000</v>
      </c>
      <c r="M11" s="102">
        <f>SUM(I11:L11)</f>
        <v>239000000</v>
      </c>
      <c r="N11" s="115"/>
      <c r="O11" s="115"/>
      <c r="P11" s="115"/>
      <c r="Q11" s="115"/>
    </row>
    <row r="12" spans="1:17" x14ac:dyDescent="0.3">
      <c r="A12" s="22"/>
      <c r="B12" s="115"/>
      <c r="C12" s="58"/>
      <c r="D12" s="115"/>
      <c r="E12" s="115"/>
      <c r="F12" s="115"/>
      <c r="G12" s="85"/>
      <c r="H12" s="115"/>
      <c r="I12" s="58"/>
      <c r="J12" s="115"/>
      <c r="K12" s="115"/>
      <c r="L12" s="115"/>
      <c r="M12" s="85"/>
      <c r="N12" s="115"/>
      <c r="O12" s="115"/>
      <c r="P12" s="115"/>
      <c r="Q12" s="115"/>
    </row>
    <row r="13" spans="1:17" ht="19.2" x14ac:dyDescent="0.3">
      <c r="A13" s="17" t="s">
        <v>308</v>
      </c>
      <c r="B13" s="115"/>
      <c r="C13" s="37">
        <v>21000000</v>
      </c>
      <c r="D13" s="23">
        <v>16000000</v>
      </c>
      <c r="E13" s="23">
        <v>-11000000</v>
      </c>
      <c r="F13" s="23">
        <v>-36000000</v>
      </c>
      <c r="G13" s="102">
        <v>-10000000</v>
      </c>
      <c r="H13" s="23"/>
      <c r="I13" s="37">
        <v>9000000</v>
      </c>
      <c r="J13" s="23">
        <v>7000000</v>
      </c>
      <c r="K13" s="23">
        <v>12000000</v>
      </c>
      <c r="L13" s="23">
        <v>5000000</v>
      </c>
      <c r="M13" s="102">
        <f>SUM(I13:L13)</f>
        <v>33000000</v>
      </c>
      <c r="N13" s="115"/>
      <c r="O13" s="115"/>
      <c r="P13" s="115"/>
      <c r="Q13" s="115"/>
    </row>
    <row r="14" spans="1:17" x14ac:dyDescent="0.3">
      <c r="A14" s="22"/>
      <c r="B14" s="115"/>
      <c r="C14" s="58"/>
      <c r="D14" s="115"/>
      <c r="E14" s="115"/>
      <c r="F14" s="115"/>
      <c r="G14" s="88"/>
      <c r="H14" s="115"/>
      <c r="I14" s="58"/>
      <c r="J14" s="115"/>
      <c r="K14" s="115"/>
      <c r="L14" s="115"/>
      <c r="M14" s="88"/>
      <c r="N14" s="115"/>
      <c r="O14" s="115"/>
      <c r="P14" s="115"/>
      <c r="Q14" s="115"/>
    </row>
    <row r="15" spans="1:17" x14ac:dyDescent="0.3">
      <c r="A15" s="17" t="s">
        <v>181</v>
      </c>
      <c r="B15" s="115"/>
      <c r="C15" s="181"/>
      <c r="D15" s="116"/>
      <c r="E15" s="116"/>
      <c r="F15" s="182"/>
      <c r="G15" s="88"/>
      <c r="H15" s="116"/>
      <c r="I15" s="181"/>
      <c r="J15" s="116"/>
      <c r="K15" s="116"/>
      <c r="L15" s="273"/>
      <c r="M15" s="88"/>
      <c r="N15" s="115"/>
      <c r="O15" s="115"/>
      <c r="P15" s="115"/>
      <c r="Q15" s="115"/>
    </row>
    <row r="16" spans="1:17" x14ac:dyDescent="0.3">
      <c r="A16" s="26" t="s">
        <v>144</v>
      </c>
      <c r="B16" s="115"/>
      <c r="C16" s="274">
        <v>0</v>
      </c>
      <c r="D16" s="275">
        <v>0</v>
      </c>
      <c r="E16" s="275">
        <v>0</v>
      </c>
      <c r="F16" s="275">
        <v>0</v>
      </c>
      <c r="G16" s="249">
        <v>0</v>
      </c>
      <c r="H16" s="116"/>
      <c r="I16" s="274">
        <v>0</v>
      </c>
      <c r="J16" s="23">
        <v>7000000</v>
      </c>
      <c r="K16" s="275">
        <v>0</v>
      </c>
      <c r="L16" s="275">
        <v>0</v>
      </c>
      <c r="M16" s="102">
        <v>7000000</v>
      </c>
      <c r="N16" s="115"/>
      <c r="O16" s="115"/>
      <c r="P16" s="115"/>
      <c r="Q16" s="115"/>
    </row>
    <row r="17" spans="1:17" x14ac:dyDescent="0.3">
      <c r="A17" s="26" t="s">
        <v>213</v>
      </c>
      <c r="B17" s="115"/>
      <c r="C17" s="276">
        <v>0</v>
      </c>
      <c r="D17" s="277">
        <v>0</v>
      </c>
      <c r="E17" s="277">
        <v>0</v>
      </c>
      <c r="F17" s="277">
        <v>0</v>
      </c>
      <c r="G17" s="278">
        <v>0</v>
      </c>
      <c r="H17" s="116"/>
      <c r="I17" s="276">
        <v>0</v>
      </c>
      <c r="J17" s="277">
        <v>0</v>
      </c>
      <c r="K17" s="277">
        <v>0</v>
      </c>
      <c r="L17" s="277">
        <v>0</v>
      </c>
      <c r="M17" s="249">
        <v>0</v>
      </c>
      <c r="N17" s="115"/>
      <c r="O17" s="115"/>
      <c r="P17" s="115"/>
      <c r="Q17" s="115"/>
    </row>
    <row r="18" spans="1:17" x14ac:dyDescent="0.3">
      <c r="A18" s="80" t="s">
        <v>183</v>
      </c>
      <c r="B18" s="115"/>
      <c r="C18" s="279">
        <v>0</v>
      </c>
      <c r="D18" s="280">
        <v>0</v>
      </c>
      <c r="E18" s="280">
        <v>0</v>
      </c>
      <c r="F18" s="280">
        <v>0</v>
      </c>
      <c r="G18" s="278">
        <v>0</v>
      </c>
      <c r="H18" s="116"/>
      <c r="I18" s="279">
        <v>0</v>
      </c>
      <c r="J18" s="207">
        <v>7000000</v>
      </c>
      <c r="K18" s="280">
        <v>0</v>
      </c>
      <c r="L18" s="280">
        <v>0</v>
      </c>
      <c r="M18" s="209">
        <v>7000000</v>
      </c>
      <c r="N18" s="115"/>
      <c r="O18" s="115"/>
      <c r="P18" s="115"/>
      <c r="Q18" s="115"/>
    </row>
    <row r="19" spans="1:17" x14ac:dyDescent="0.3">
      <c r="A19" s="115"/>
      <c r="B19" s="115"/>
      <c r="C19" s="115"/>
      <c r="D19" s="115"/>
      <c r="E19" s="115"/>
      <c r="F19" s="115"/>
      <c r="G19" s="115"/>
      <c r="H19" s="115"/>
      <c r="I19" s="115"/>
      <c r="J19" s="115"/>
      <c r="K19" s="115"/>
      <c r="L19" s="115"/>
      <c r="M19" s="115"/>
      <c r="N19" s="115"/>
      <c r="O19" s="115"/>
      <c r="P19" s="115"/>
      <c r="Q19" s="115"/>
    </row>
    <row r="20" spans="1:17" x14ac:dyDescent="0.3">
      <c r="A20" s="89" t="s">
        <v>240</v>
      </c>
      <c r="B20" s="115"/>
      <c r="C20" s="183">
        <v>50000</v>
      </c>
      <c r="D20" s="184">
        <v>25000</v>
      </c>
      <c r="E20" s="184">
        <v>57000</v>
      </c>
      <c r="F20" s="185">
        <v>49000</v>
      </c>
      <c r="G20" s="185">
        <v>45000</v>
      </c>
      <c r="H20" s="66"/>
      <c r="I20" s="183">
        <v>49000</v>
      </c>
      <c r="J20" s="184">
        <v>40000</v>
      </c>
      <c r="K20" s="184">
        <v>58000</v>
      </c>
      <c r="L20" s="185">
        <v>47000</v>
      </c>
      <c r="M20" s="185">
        <v>48000</v>
      </c>
      <c r="N20" s="115"/>
      <c r="O20" s="115"/>
      <c r="P20" s="115"/>
      <c r="Q20" s="115"/>
    </row>
    <row r="21" spans="1:17" x14ac:dyDescent="0.3">
      <c r="A21" s="18" t="s">
        <v>241</v>
      </c>
      <c r="B21" s="115"/>
      <c r="C21" s="186">
        <v>60000</v>
      </c>
      <c r="D21" s="66">
        <v>29000</v>
      </c>
      <c r="E21" s="281">
        <v>65000</v>
      </c>
      <c r="F21" s="187">
        <v>59000</v>
      </c>
      <c r="G21" s="187">
        <v>53000</v>
      </c>
      <c r="H21" s="90"/>
      <c r="I21" s="186">
        <v>59000</v>
      </c>
      <c r="J21" s="66">
        <v>49000</v>
      </c>
      <c r="K21" s="281">
        <v>65000</v>
      </c>
      <c r="L21" s="187">
        <v>62000</v>
      </c>
      <c r="M21" s="187">
        <v>59000</v>
      </c>
      <c r="N21" s="115"/>
      <c r="O21" s="115"/>
      <c r="P21" s="115"/>
      <c r="Q21" s="115"/>
    </row>
    <row r="22" spans="1:17" x14ac:dyDescent="0.3">
      <c r="A22" s="18" t="s">
        <v>242</v>
      </c>
      <c r="B22" s="115"/>
      <c r="C22" s="257">
        <v>40.369999999999997</v>
      </c>
      <c r="D22" s="258">
        <v>52.46</v>
      </c>
      <c r="E22" s="258">
        <v>39.49</v>
      </c>
      <c r="F22" s="258">
        <v>34.65</v>
      </c>
      <c r="G22" s="259">
        <v>40.130000000000003</v>
      </c>
      <c r="H22" s="64"/>
      <c r="I22" s="257">
        <v>26.41</v>
      </c>
      <c r="J22" s="258">
        <v>40.880000000000003</v>
      </c>
      <c r="K22" s="258">
        <v>39.590000000000003</v>
      </c>
      <c r="L22" s="258">
        <v>43.35</v>
      </c>
      <c r="M22" s="259">
        <v>37.57</v>
      </c>
      <c r="N22" s="115"/>
      <c r="O22" s="115"/>
      <c r="P22" s="115"/>
      <c r="Q22" s="115"/>
    </row>
    <row r="23" spans="1:17" ht="19.8" x14ac:dyDescent="0.3">
      <c r="A23" s="51" t="s">
        <v>309</v>
      </c>
      <c r="B23" s="115"/>
      <c r="C23" s="270">
        <v>34.78</v>
      </c>
      <c r="D23" s="271">
        <v>78.239999999999995</v>
      </c>
      <c r="E23" s="271">
        <v>26.01</v>
      </c>
      <c r="F23" s="271">
        <v>28.25</v>
      </c>
      <c r="G23" s="272">
        <v>36.479999999999997</v>
      </c>
      <c r="H23" s="91"/>
      <c r="I23" s="270">
        <v>28.8</v>
      </c>
      <c r="J23" s="271">
        <v>39.020000000000003</v>
      </c>
      <c r="K23" s="271">
        <v>20.69</v>
      </c>
      <c r="L23" s="271">
        <v>26.52</v>
      </c>
      <c r="M23" s="272">
        <v>27.89</v>
      </c>
      <c r="N23" s="115"/>
      <c r="O23" s="115"/>
      <c r="P23" s="115"/>
      <c r="Q23" s="115"/>
    </row>
    <row r="24" spans="1:17" x14ac:dyDescent="0.3">
      <c r="A24" s="81"/>
      <c r="B24" s="119"/>
      <c r="C24" s="115"/>
      <c r="D24" s="115"/>
      <c r="E24" s="115"/>
      <c r="F24" s="115"/>
      <c r="G24" s="115"/>
      <c r="H24" s="115"/>
      <c r="I24" s="115"/>
      <c r="J24" s="115"/>
      <c r="K24" s="115"/>
      <c r="L24" s="115"/>
      <c r="M24" s="115"/>
      <c r="N24" s="115"/>
      <c r="O24" s="115"/>
      <c r="P24" s="115"/>
      <c r="Q24" s="115"/>
    </row>
    <row r="25" spans="1:17" ht="19.8" x14ac:dyDescent="0.3">
      <c r="A25" s="120" t="s">
        <v>310</v>
      </c>
      <c r="B25" s="116"/>
      <c r="C25" s="116"/>
      <c r="D25" s="115"/>
      <c r="E25" s="115"/>
      <c r="F25" s="116"/>
      <c r="G25" s="116"/>
      <c r="H25" s="116"/>
      <c r="I25" s="116"/>
      <c r="J25" s="116"/>
      <c r="K25" s="116"/>
      <c r="L25" s="116"/>
      <c r="M25" s="116"/>
      <c r="N25" s="116"/>
      <c r="O25" s="116"/>
      <c r="P25" s="116"/>
      <c r="Q25" s="115"/>
    </row>
    <row r="26" spans="1:17" x14ac:dyDescent="0.3">
      <c r="A26" s="321" t="s">
        <v>243</v>
      </c>
      <c r="B26" s="319"/>
      <c r="C26" s="318"/>
      <c r="D26" s="318"/>
      <c r="E26" s="318"/>
      <c r="F26" s="317"/>
      <c r="G26" s="317"/>
      <c r="H26" s="317"/>
      <c r="I26" s="317"/>
      <c r="J26" s="317"/>
      <c r="K26" s="317"/>
      <c r="L26" s="318"/>
      <c r="M26" s="318"/>
      <c r="N26" s="116"/>
      <c r="Q26" s="115"/>
    </row>
    <row r="27" spans="1:17" ht="32.25" customHeight="1" x14ac:dyDescent="0.3">
      <c r="A27" s="321" t="s">
        <v>311</v>
      </c>
      <c r="B27" s="318"/>
      <c r="C27" s="318"/>
      <c r="D27" s="318"/>
      <c r="E27" s="318"/>
      <c r="F27" s="317"/>
      <c r="G27" s="317"/>
      <c r="H27" s="317"/>
      <c r="I27" s="317"/>
      <c r="J27" s="317"/>
      <c r="K27" s="317"/>
      <c r="L27" s="318"/>
      <c r="M27" s="318"/>
      <c r="N27" s="115"/>
      <c r="O27" s="115"/>
      <c r="P27" s="115"/>
      <c r="Q27" s="115"/>
    </row>
  </sheetData>
  <mergeCells count="4">
    <mergeCell ref="A1:M1"/>
    <mergeCell ref="A2:M2"/>
    <mergeCell ref="A26:M26"/>
    <mergeCell ref="A27:M27"/>
  </mergeCells>
  <printOptions horizontalCentered="1"/>
  <pageMargins left="0.2" right="0.2" top="0.2" bottom="0.2" header="0.2" footer="0.2"/>
  <pageSetup scale="61" orientation="landscape" r:id="rId1"/>
  <headerFooter scaleWithDoc="0">
    <oddFooter>&amp;R&amp;P</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zoomScale="80" zoomScaleNormal="80" workbookViewId="0">
      <selection activeCell="L11" sqref="L11"/>
    </sheetView>
  </sheetViews>
  <sheetFormatPr defaultColWidth="21.44140625" defaultRowHeight="16.8" x14ac:dyDescent="0.3"/>
  <cols>
    <col min="1" max="1" width="131.33203125" style="125" bestFit="1" customWidth="1"/>
    <col min="2" max="2" width="3.44140625" style="125" customWidth="1"/>
    <col min="3" max="3" width="16.33203125" style="125" bestFit="1" customWidth="1"/>
    <col min="4" max="5" width="15.6640625" style="125" bestFit="1" customWidth="1"/>
    <col min="6" max="7" width="16.33203125" style="125" bestFit="1" customWidth="1"/>
    <col min="8" max="8" width="5.33203125" style="125" customWidth="1"/>
    <col min="9" max="10" width="15.6640625" style="125" bestFit="1" customWidth="1"/>
    <col min="11" max="11" width="14.33203125" style="125" bestFit="1" customWidth="1"/>
    <col min="12" max="12" width="16.109375" style="125" bestFit="1" customWidth="1"/>
    <col min="13" max="13" width="16.33203125" style="125" bestFit="1" customWidth="1"/>
    <col min="14" max="20" width="9.77734375" style="125" customWidth="1"/>
    <col min="21" max="16384" width="21.44140625" style="125"/>
  </cols>
  <sheetData>
    <row r="1" spans="1:20" s="122" customFormat="1" ht="19.2" x14ac:dyDescent="0.35">
      <c r="A1" s="313" t="s">
        <v>23</v>
      </c>
      <c r="B1" s="313"/>
      <c r="C1" s="313"/>
      <c r="D1" s="313"/>
      <c r="E1" s="313"/>
      <c r="F1" s="313"/>
      <c r="G1" s="313"/>
      <c r="H1" s="313"/>
      <c r="I1" s="313"/>
      <c r="J1" s="313"/>
      <c r="K1" s="313"/>
      <c r="L1" s="313"/>
      <c r="M1" s="313"/>
      <c r="N1" s="113"/>
      <c r="O1" s="113"/>
      <c r="P1" s="113"/>
      <c r="Q1" s="113"/>
      <c r="R1" s="113"/>
      <c r="S1" s="113"/>
      <c r="T1" s="113"/>
    </row>
    <row r="2" spans="1:20" s="122" customFormat="1" ht="19.2" x14ac:dyDescent="0.35">
      <c r="A2" s="313" t="s">
        <v>30</v>
      </c>
      <c r="B2" s="313"/>
      <c r="C2" s="313"/>
      <c r="D2" s="313"/>
      <c r="E2" s="313"/>
      <c r="F2" s="313"/>
      <c r="G2" s="313"/>
      <c r="H2" s="313"/>
      <c r="I2" s="313"/>
      <c r="J2" s="313"/>
      <c r="K2" s="313"/>
      <c r="L2" s="313"/>
      <c r="M2" s="313"/>
      <c r="N2" s="113"/>
      <c r="O2" s="113"/>
      <c r="P2" s="113"/>
      <c r="Q2" s="113"/>
      <c r="R2" s="113"/>
      <c r="S2" s="113"/>
      <c r="T2" s="113"/>
    </row>
    <row r="3" spans="1:20" x14ac:dyDescent="0.3">
      <c r="A3" s="115"/>
      <c r="B3" s="115"/>
      <c r="C3" s="115"/>
      <c r="D3" s="115"/>
      <c r="E3" s="115"/>
      <c r="F3" s="115"/>
      <c r="G3" s="115"/>
      <c r="H3" s="115"/>
      <c r="I3" s="115"/>
      <c r="J3" s="115"/>
      <c r="K3" s="115"/>
      <c r="L3" s="115"/>
      <c r="M3" s="115"/>
      <c r="N3" s="115"/>
      <c r="O3" s="115"/>
      <c r="P3" s="115"/>
      <c r="Q3" s="115"/>
      <c r="R3" s="115"/>
      <c r="S3" s="115"/>
      <c r="T3" s="115"/>
    </row>
    <row r="4" spans="1:20" x14ac:dyDescent="0.3">
      <c r="A4" s="16"/>
      <c r="B4" s="115"/>
      <c r="C4" s="11" t="s">
        <v>31</v>
      </c>
      <c r="D4" s="11" t="s">
        <v>32</v>
      </c>
      <c r="E4" s="11" t="s">
        <v>33</v>
      </c>
      <c r="F4" s="11" t="s">
        <v>34</v>
      </c>
      <c r="G4" s="11" t="s">
        <v>35</v>
      </c>
      <c r="H4" s="12"/>
      <c r="I4" s="11" t="s">
        <v>31</v>
      </c>
      <c r="J4" s="92" t="s">
        <v>32</v>
      </c>
      <c r="K4" s="92" t="s">
        <v>33</v>
      </c>
      <c r="L4" s="11" t="s">
        <v>34</v>
      </c>
      <c r="M4" s="11" t="s">
        <v>35</v>
      </c>
      <c r="N4" s="115"/>
      <c r="O4" s="115"/>
      <c r="P4" s="115"/>
    </row>
    <row r="5" spans="1:20" x14ac:dyDescent="0.3">
      <c r="A5" s="93" t="s">
        <v>36</v>
      </c>
      <c r="B5" s="115"/>
      <c r="C5" s="14" t="s">
        <v>37</v>
      </c>
      <c r="D5" s="14" t="s">
        <v>37</v>
      </c>
      <c r="E5" s="14" t="s">
        <v>37</v>
      </c>
      <c r="F5" s="14" t="s">
        <v>37</v>
      </c>
      <c r="G5" s="14" t="s">
        <v>37</v>
      </c>
      <c r="H5" s="15" t="s">
        <v>38</v>
      </c>
      <c r="I5" s="14" t="s">
        <v>39</v>
      </c>
      <c r="J5" s="14" t="s">
        <v>39</v>
      </c>
      <c r="K5" s="14" t="s">
        <v>39</v>
      </c>
      <c r="L5" s="14" t="s">
        <v>39</v>
      </c>
      <c r="M5" s="14" t="s">
        <v>39</v>
      </c>
      <c r="N5" s="115"/>
      <c r="O5" s="115"/>
      <c r="P5" s="115"/>
    </row>
    <row r="6" spans="1:20" x14ac:dyDescent="0.3">
      <c r="A6" s="25" t="s">
        <v>69</v>
      </c>
      <c r="B6" s="115"/>
      <c r="C6" s="282">
        <v>-276000000</v>
      </c>
      <c r="D6" s="282">
        <v>-386000000</v>
      </c>
      <c r="E6" s="282">
        <v>-749000000</v>
      </c>
      <c r="F6" s="282">
        <v>-793000000</v>
      </c>
      <c r="G6" s="282">
        <v>-2204000000</v>
      </c>
      <c r="H6" s="283"/>
      <c r="I6" s="282">
        <v>-407000000</v>
      </c>
      <c r="J6" s="282">
        <v>-170000000</v>
      </c>
      <c r="K6" s="282">
        <v>-192000000</v>
      </c>
      <c r="L6" s="282">
        <v>-1371000000</v>
      </c>
      <c r="M6" s="282">
        <f>SUM(I6:L6)</f>
        <v>-2140000000</v>
      </c>
      <c r="N6" s="115"/>
      <c r="O6" s="115"/>
      <c r="P6" s="115"/>
    </row>
    <row r="7" spans="1:20" x14ac:dyDescent="0.3">
      <c r="A7" s="26" t="s">
        <v>244</v>
      </c>
      <c r="B7" s="115"/>
      <c r="C7" s="22"/>
      <c r="D7" s="22"/>
      <c r="E7" s="22"/>
      <c r="F7" s="22"/>
      <c r="G7" s="22"/>
      <c r="H7" s="115"/>
      <c r="I7" s="22"/>
      <c r="J7" s="22"/>
      <c r="K7" s="22"/>
      <c r="L7" s="286"/>
      <c r="M7" s="287"/>
      <c r="N7" s="115"/>
      <c r="O7" s="115"/>
      <c r="P7" s="115"/>
    </row>
    <row r="8" spans="1:20" x14ac:dyDescent="0.3">
      <c r="A8" s="18" t="s">
        <v>245</v>
      </c>
      <c r="B8" s="115"/>
      <c r="C8" s="262">
        <v>0</v>
      </c>
      <c r="D8" s="262">
        <v>0</v>
      </c>
      <c r="E8" s="102">
        <v>109000000</v>
      </c>
      <c r="F8" s="102">
        <v>-231000000</v>
      </c>
      <c r="G8" s="102">
        <v>-122000000</v>
      </c>
      <c r="H8" s="23"/>
      <c r="I8" s="102">
        <v>63000000</v>
      </c>
      <c r="J8" s="102">
        <v>-296000000</v>
      </c>
      <c r="K8" s="102">
        <v>-38000000</v>
      </c>
      <c r="L8" s="248">
        <v>-108000000</v>
      </c>
      <c r="M8" s="248">
        <f t="shared" ref="M8:M20" si="0">SUM(I8:L8)</f>
        <v>-379000000</v>
      </c>
      <c r="N8" s="115"/>
      <c r="O8" s="115"/>
      <c r="P8" s="115"/>
    </row>
    <row r="9" spans="1:20" x14ac:dyDescent="0.3">
      <c r="A9" s="18" t="s">
        <v>56</v>
      </c>
      <c r="B9" s="115"/>
      <c r="C9" s="262">
        <v>0</v>
      </c>
      <c r="D9" s="102">
        <v>44000000</v>
      </c>
      <c r="E9" s="102">
        <v>333000000</v>
      </c>
      <c r="F9" s="102">
        <v>28000000</v>
      </c>
      <c r="G9" s="102">
        <v>405000000</v>
      </c>
      <c r="H9" s="23"/>
      <c r="I9" s="262">
        <v>0</v>
      </c>
      <c r="J9" s="262">
        <v>0</v>
      </c>
      <c r="K9" s="102">
        <v>47000000</v>
      </c>
      <c r="L9" s="288">
        <v>0</v>
      </c>
      <c r="M9" s="248">
        <f t="shared" si="0"/>
        <v>47000000</v>
      </c>
      <c r="N9" s="115"/>
      <c r="O9" s="115"/>
      <c r="P9" s="115"/>
    </row>
    <row r="10" spans="1:20" x14ac:dyDescent="0.3">
      <c r="A10" s="18" t="s">
        <v>246</v>
      </c>
      <c r="B10" s="115"/>
      <c r="C10" s="262">
        <v>0</v>
      </c>
      <c r="D10" s="262">
        <v>0</v>
      </c>
      <c r="E10" s="102">
        <v>553000000</v>
      </c>
      <c r="F10" s="102">
        <v>302000000</v>
      </c>
      <c r="G10" s="102">
        <v>855000000</v>
      </c>
      <c r="H10" s="23"/>
      <c r="I10" s="262">
        <v>0</v>
      </c>
      <c r="J10" s="102">
        <v>118000000</v>
      </c>
      <c r="K10" s="262">
        <v>0</v>
      </c>
      <c r="L10" s="288">
        <v>0</v>
      </c>
      <c r="M10" s="248">
        <f t="shared" si="0"/>
        <v>118000000</v>
      </c>
      <c r="N10" s="115"/>
      <c r="O10" s="115"/>
      <c r="P10" s="115"/>
    </row>
    <row r="11" spans="1:20" x14ac:dyDescent="0.3">
      <c r="A11" s="18" t="s">
        <v>58</v>
      </c>
      <c r="B11" s="115"/>
      <c r="C11" s="262">
        <v>0</v>
      </c>
      <c r="D11" s="262">
        <v>0</v>
      </c>
      <c r="E11" s="262">
        <v>0</v>
      </c>
      <c r="F11" s="102">
        <v>340000000</v>
      </c>
      <c r="G11" s="102">
        <v>340000000</v>
      </c>
      <c r="H11" s="23"/>
      <c r="I11" s="262">
        <v>0</v>
      </c>
      <c r="J11" s="262">
        <v>0</v>
      </c>
      <c r="K11" s="262">
        <v>0</v>
      </c>
      <c r="L11" s="288">
        <v>0</v>
      </c>
      <c r="M11" s="288">
        <f t="shared" si="0"/>
        <v>0</v>
      </c>
      <c r="N11" s="115"/>
      <c r="O11" s="115"/>
      <c r="P11" s="115"/>
    </row>
    <row r="12" spans="1:20" x14ac:dyDescent="0.3">
      <c r="A12" s="18" t="s">
        <v>59</v>
      </c>
      <c r="B12" s="115"/>
      <c r="C12" s="262">
        <v>0</v>
      </c>
      <c r="D12" s="262">
        <v>0</v>
      </c>
      <c r="E12" s="102">
        <v>12000000</v>
      </c>
      <c r="F12" s="262">
        <v>0</v>
      </c>
      <c r="G12" s="102">
        <v>12000000</v>
      </c>
      <c r="H12" s="23"/>
      <c r="I12" s="262">
        <v>0</v>
      </c>
      <c r="J12" s="262">
        <v>0</v>
      </c>
      <c r="K12" s="262">
        <v>0</v>
      </c>
      <c r="L12" s="288">
        <v>0</v>
      </c>
      <c r="M12" s="288">
        <f t="shared" si="0"/>
        <v>0</v>
      </c>
      <c r="N12" s="115"/>
      <c r="O12" s="115"/>
      <c r="P12" s="115"/>
    </row>
    <row r="13" spans="1:20" x14ac:dyDescent="0.3">
      <c r="A13" s="18" t="s">
        <v>60</v>
      </c>
      <c r="B13" s="115"/>
      <c r="C13" s="102">
        <v>17000000</v>
      </c>
      <c r="D13" s="102">
        <v>64000000</v>
      </c>
      <c r="E13" s="102">
        <v>18000000</v>
      </c>
      <c r="F13" s="102">
        <v>20000000</v>
      </c>
      <c r="G13" s="102">
        <v>119000000</v>
      </c>
      <c r="H13" s="23"/>
      <c r="I13" s="102">
        <v>48000000</v>
      </c>
      <c r="J13" s="102">
        <v>31000000</v>
      </c>
      <c r="K13" s="102">
        <v>14000000</v>
      </c>
      <c r="L13" s="248">
        <v>10000000</v>
      </c>
      <c r="M13" s="248">
        <f t="shared" si="0"/>
        <v>103000000</v>
      </c>
      <c r="N13" s="115"/>
      <c r="O13" s="115"/>
      <c r="P13" s="115"/>
    </row>
    <row r="14" spans="1:20" x14ac:dyDescent="0.3">
      <c r="A14" s="18" t="s">
        <v>247</v>
      </c>
      <c r="B14" s="115"/>
      <c r="C14" s="102">
        <v>-23000000</v>
      </c>
      <c r="D14" s="102">
        <v>44000000</v>
      </c>
      <c r="E14" s="102">
        <v>-80000000</v>
      </c>
      <c r="F14" s="102">
        <v>9000000</v>
      </c>
      <c r="G14" s="102">
        <v>-50000000</v>
      </c>
      <c r="H14" s="23"/>
      <c r="I14" s="102">
        <v>23000000</v>
      </c>
      <c r="J14" s="102">
        <v>91000000</v>
      </c>
      <c r="K14" s="102">
        <v>-25000000</v>
      </c>
      <c r="L14" s="248">
        <v>21000000</v>
      </c>
      <c r="M14" s="248">
        <f t="shared" si="0"/>
        <v>110000000</v>
      </c>
      <c r="N14" s="115"/>
      <c r="O14" s="115"/>
      <c r="P14" s="115"/>
    </row>
    <row r="15" spans="1:20" x14ac:dyDescent="0.3">
      <c r="A15" s="18" t="s">
        <v>62</v>
      </c>
      <c r="B15" s="115"/>
      <c r="C15" s="102">
        <v>43000000</v>
      </c>
      <c r="D15" s="102">
        <v>-2000000</v>
      </c>
      <c r="E15" s="102">
        <v>4000000</v>
      </c>
      <c r="F15" s="102">
        <v>10000000</v>
      </c>
      <c r="G15" s="102">
        <v>55000000</v>
      </c>
      <c r="H15" s="23"/>
      <c r="I15" s="102">
        <v>7000000</v>
      </c>
      <c r="J15" s="102">
        <v>1000000</v>
      </c>
      <c r="K15" s="262">
        <v>0</v>
      </c>
      <c r="L15" s="288">
        <v>0</v>
      </c>
      <c r="M15" s="248">
        <f t="shared" si="0"/>
        <v>8000000</v>
      </c>
      <c r="N15" s="115"/>
      <c r="O15" s="115"/>
      <c r="P15" s="115"/>
    </row>
    <row r="16" spans="1:20" x14ac:dyDescent="0.3">
      <c r="A16" s="18" t="s">
        <v>63</v>
      </c>
      <c r="B16" s="115"/>
      <c r="C16" s="262">
        <v>0</v>
      </c>
      <c r="D16" s="262">
        <v>0</v>
      </c>
      <c r="E16" s="262">
        <v>0</v>
      </c>
      <c r="F16" s="262">
        <v>0</v>
      </c>
      <c r="G16" s="262">
        <v>0</v>
      </c>
      <c r="H16" s="23"/>
      <c r="I16" s="262">
        <v>0</v>
      </c>
      <c r="J16" s="262">
        <v>0</v>
      </c>
      <c r="K16" s="102">
        <v>113000000</v>
      </c>
      <c r="L16" s="288">
        <v>0</v>
      </c>
      <c r="M16" s="248">
        <f t="shared" si="0"/>
        <v>113000000</v>
      </c>
      <c r="N16" s="115"/>
      <c r="O16" s="115"/>
      <c r="P16" s="115"/>
    </row>
    <row r="17" spans="1:20" x14ac:dyDescent="0.3">
      <c r="A17" s="18" t="s">
        <v>248</v>
      </c>
      <c r="B17" s="115"/>
      <c r="C17" s="262">
        <v>0</v>
      </c>
      <c r="D17" s="262">
        <v>0</v>
      </c>
      <c r="E17" s="262">
        <v>0</v>
      </c>
      <c r="F17" s="102">
        <v>20000000</v>
      </c>
      <c r="G17" s="102">
        <v>20000000</v>
      </c>
      <c r="H17" s="23"/>
      <c r="I17" s="262">
        <v>0</v>
      </c>
      <c r="J17" s="102">
        <v>14000000</v>
      </c>
      <c r="K17" s="102">
        <v>37000000</v>
      </c>
      <c r="L17" s="248">
        <v>-4000000</v>
      </c>
      <c r="M17" s="248">
        <f t="shared" si="0"/>
        <v>47000000</v>
      </c>
      <c r="N17" s="115"/>
      <c r="O17" s="115"/>
      <c r="P17" s="115"/>
    </row>
    <row r="18" spans="1:20" x14ac:dyDescent="0.3">
      <c r="A18" s="18" t="s">
        <v>67</v>
      </c>
      <c r="B18" s="115"/>
      <c r="C18" s="262">
        <v>0</v>
      </c>
      <c r="D18" s="102">
        <v>135000000</v>
      </c>
      <c r="E18" s="262">
        <v>0</v>
      </c>
      <c r="F18" s="262">
        <v>0</v>
      </c>
      <c r="G18" s="102">
        <v>135000000</v>
      </c>
      <c r="H18" s="23"/>
      <c r="I18" s="262">
        <v>0</v>
      </c>
      <c r="J18" s="262">
        <v>0</v>
      </c>
      <c r="K18" s="262">
        <v>0</v>
      </c>
      <c r="L18" s="288">
        <v>0</v>
      </c>
      <c r="M18" s="288">
        <v>0</v>
      </c>
      <c r="N18" s="115"/>
      <c r="O18" s="115"/>
      <c r="P18" s="115"/>
    </row>
    <row r="19" spans="1:20" x14ac:dyDescent="0.3">
      <c r="A19" s="18" t="s">
        <v>250</v>
      </c>
      <c r="B19" s="115"/>
      <c r="C19" s="262">
        <v>0</v>
      </c>
      <c r="D19" s="262">
        <v>0</v>
      </c>
      <c r="E19" s="262">
        <v>0</v>
      </c>
      <c r="F19" s="262">
        <v>0</v>
      </c>
      <c r="G19" s="262">
        <v>0</v>
      </c>
      <c r="H19" s="23"/>
      <c r="I19" s="262">
        <v>0</v>
      </c>
      <c r="J19" s="262">
        <v>0</v>
      </c>
      <c r="K19" s="262">
        <v>0</v>
      </c>
      <c r="L19" s="248">
        <v>1346000000</v>
      </c>
      <c r="M19" s="248">
        <f>SUM(I19:L19)</f>
        <v>1346000000</v>
      </c>
      <c r="N19" s="115"/>
      <c r="O19" s="115"/>
      <c r="P19" s="115"/>
    </row>
    <row r="20" spans="1:20" x14ac:dyDescent="0.3">
      <c r="A20" s="80" t="s">
        <v>249</v>
      </c>
      <c r="B20" s="115"/>
      <c r="C20" s="126">
        <v>-14000000</v>
      </c>
      <c r="D20" s="126">
        <v>-54000000</v>
      </c>
      <c r="E20" s="126">
        <v>-338000000</v>
      </c>
      <c r="F20" s="126">
        <v>-28000000</v>
      </c>
      <c r="G20" s="126">
        <v>-434000000</v>
      </c>
      <c r="H20" s="23"/>
      <c r="I20" s="126">
        <v>-51000000</v>
      </c>
      <c r="J20" s="126">
        <v>15000000</v>
      </c>
      <c r="K20" s="126">
        <v>-53000000</v>
      </c>
      <c r="L20" s="289">
        <v>23000000</v>
      </c>
      <c r="M20" s="289">
        <f t="shared" si="0"/>
        <v>-66000000</v>
      </c>
      <c r="N20" s="115"/>
      <c r="O20" s="115"/>
      <c r="P20" s="115"/>
    </row>
    <row r="21" spans="1:20" x14ac:dyDescent="0.3">
      <c r="A21" s="28" t="s">
        <v>251</v>
      </c>
      <c r="B21" s="115"/>
      <c r="C21" s="134">
        <f>SUM(C6:C20)</f>
        <v>-253000000</v>
      </c>
      <c r="D21" s="134">
        <f>SUM(D6:D20)</f>
        <v>-155000000</v>
      </c>
      <c r="E21" s="134">
        <f>SUM(E6:E20)</f>
        <v>-138000000</v>
      </c>
      <c r="F21" s="134">
        <f>SUM(F6:F20)</f>
        <v>-323000000</v>
      </c>
      <c r="G21" s="134">
        <f>SUM(G6:G20)</f>
        <v>-869000000</v>
      </c>
      <c r="H21" s="94"/>
      <c r="I21" s="134">
        <f>SUM(I6:I20)</f>
        <v>-317000000</v>
      </c>
      <c r="J21" s="134">
        <v>-196000000</v>
      </c>
      <c r="K21" s="134">
        <v>-97000000</v>
      </c>
      <c r="L21" s="290">
        <f>SUM(L6:L20)</f>
        <v>-83000000</v>
      </c>
      <c r="M21" s="290">
        <f>SUM(M6:M20)</f>
        <v>-693000000</v>
      </c>
      <c r="N21" s="115"/>
      <c r="O21" s="115"/>
      <c r="P21" s="115"/>
    </row>
    <row r="22" spans="1:20" x14ac:dyDescent="0.3">
      <c r="A22" s="115"/>
      <c r="B22" s="115"/>
      <c r="C22" s="115"/>
      <c r="D22" s="115"/>
      <c r="E22" s="115"/>
      <c r="F22" s="115"/>
      <c r="G22" s="115"/>
      <c r="H22" s="115"/>
      <c r="I22" s="115"/>
      <c r="J22" s="115"/>
      <c r="K22" s="115"/>
      <c r="L22" s="291"/>
      <c r="M22" s="291"/>
      <c r="N22" s="115"/>
      <c r="O22" s="115"/>
      <c r="P22" s="115"/>
      <c r="Q22" s="115"/>
      <c r="R22" s="115"/>
      <c r="S22" s="115"/>
      <c r="T22" s="115"/>
    </row>
    <row r="23" spans="1:20" x14ac:dyDescent="0.3">
      <c r="A23" s="16"/>
      <c r="B23" s="115"/>
      <c r="C23" s="11" t="s">
        <v>102</v>
      </c>
      <c r="D23" s="11" t="s">
        <v>103</v>
      </c>
      <c r="E23" s="32" t="s">
        <v>104</v>
      </c>
      <c r="F23" s="11" t="s">
        <v>140</v>
      </c>
      <c r="G23" s="12"/>
      <c r="H23" s="12"/>
      <c r="I23" s="11" t="s">
        <v>102</v>
      </c>
      <c r="J23" s="11" t="s">
        <v>103</v>
      </c>
      <c r="K23" s="11" t="s">
        <v>104</v>
      </c>
      <c r="L23" s="284" t="s">
        <v>140</v>
      </c>
      <c r="M23" s="292"/>
      <c r="N23" s="115"/>
      <c r="O23" s="115"/>
      <c r="P23" s="115"/>
    </row>
    <row r="24" spans="1:20" x14ac:dyDescent="0.3">
      <c r="A24" s="93" t="s">
        <v>252</v>
      </c>
      <c r="B24" s="115"/>
      <c r="C24" s="14" t="s">
        <v>37</v>
      </c>
      <c r="D24" s="14" t="s">
        <v>37</v>
      </c>
      <c r="E24" s="14" t="s">
        <v>37</v>
      </c>
      <c r="F24" s="14" t="s">
        <v>37</v>
      </c>
      <c r="G24" s="15" t="s">
        <v>38</v>
      </c>
      <c r="H24" s="15" t="s">
        <v>38</v>
      </c>
      <c r="I24" s="14" t="s">
        <v>39</v>
      </c>
      <c r="J24" s="14" t="s">
        <v>39</v>
      </c>
      <c r="K24" s="14" t="s">
        <v>39</v>
      </c>
      <c r="L24" s="285" t="s">
        <v>39</v>
      </c>
      <c r="M24" s="293" t="s">
        <v>38</v>
      </c>
      <c r="N24" s="115"/>
      <c r="O24" s="115"/>
      <c r="P24" s="115"/>
    </row>
    <row r="25" spans="1:20" x14ac:dyDescent="0.3">
      <c r="A25" s="26" t="s">
        <v>152</v>
      </c>
      <c r="B25" s="115"/>
      <c r="C25" s="130">
        <v>309000000</v>
      </c>
      <c r="D25" s="130">
        <v>717000000</v>
      </c>
      <c r="E25" s="130">
        <v>1213000000</v>
      </c>
      <c r="F25" s="130">
        <v>1565000000</v>
      </c>
      <c r="G25" s="95"/>
      <c r="H25" s="95"/>
      <c r="I25" s="130">
        <v>74000000</v>
      </c>
      <c r="J25" s="130">
        <v>252000000</v>
      </c>
      <c r="K25" s="130">
        <v>618000000</v>
      </c>
      <c r="L25" s="282">
        <v>1073000000</v>
      </c>
      <c r="M25" s="291"/>
      <c r="N25" s="115"/>
      <c r="O25" s="115"/>
      <c r="P25" s="115"/>
    </row>
    <row r="26" spans="1:20" x14ac:dyDescent="0.3">
      <c r="A26" s="18" t="s">
        <v>148</v>
      </c>
      <c r="B26" s="115"/>
      <c r="C26" s="96"/>
      <c r="D26" s="96"/>
      <c r="E26" s="96"/>
      <c r="F26" s="96"/>
      <c r="G26" s="97"/>
      <c r="H26" s="97"/>
      <c r="I26" s="96"/>
      <c r="J26" s="96"/>
      <c r="K26" s="96"/>
      <c r="L26" s="294"/>
      <c r="M26" s="291"/>
      <c r="N26" s="115"/>
      <c r="O26" s="115"/>
      <c r="P26" s="115"/>
    </row>
    <row r="27" spans="1:20" x14ac:dyDescent="0.3">
      <c r="A27" s="35" t="s">
        <v>149</v>
      </c>
      <c r="B27" s="115"/>
      <c r="C27" s="102">
        <v>388000000</v>
      </c>
      <c r="D27" s="102">
        <v>534000000</v>
      </c>
      <c r="E27" s="102">
        <v>738000000</v>
      </c>
      <c r="F27" s="102">
        <v>817000000</v>
      </c>
      <c r="G27" s="97"/>
      <c r="H27" s="97"/>
      <c r="I27" s="102">
        <v>133000000</v>
      </c>
      <c r="J27" s="102">
        <v>88000000</v>
      </c>
      <c r="K27" s="102">
        <v>140000000</v>
      </c>
      <c r="L27" s="248">
        <v>50000000</v>
      </c>
      <c r="M27" s="291"/>
      <c r="N27" s="115"/>
      <c r="O27" s="115"/>
      <c r="P27" s="115"/>
    </row>
    <row r="28" spans="1:20" x14ac:dyDescent="0.3">
      <c r="A28" s="35" t="s">
        <v>112</v>
      </c>
      <c r="B28" s="115"/>
      <c r="C28" s="102">
        <v>-22000000</v>
      </c>
      <c r="D28" s="102">
        <v>21000000</v>
      </c>
      <c r="E28" s="102">
        <v>30000000</v>
      </c>
      <c r="F28" s="102">
        <v>36000000</v>
      </c>
      <c r="G28" s="97"/>
      <c r="H28" s="97"/>
      <c r="I28" s="102">
        <v>7000000</v>
      </c>
      <c r="J28" s="102">
        <v>30000000</v>
      </c>
      <c r="K28" s="102">
        <v>81000000</v>
      </c>
      <c r="L28" s="248">
        <v>75000000</v>
      </c>
      <c r="M28" s="291"/>
      <c r="N28" s="115"/>
      <c r="O28" s="115"/>
      <c r="P28" s="115"/>
    </row>
    <row r="29" spans="1:20" x14ac:dyDescent="0.3">
      <c r="A29" s="35" t="s">
        <v>150</v>
      </c>
      <c r="B29" s="115"/>
      <c r="C29" s="126">
        <v>-469000000</v>
      </c>
      <c r="D29" s="126">
        <v>-770000000</v>
      </c>
      <c r="E29" s="126">
        <v>-954000000</v>
      </c>
      <c r="F29" s="126">
        <v>-965000000</v>
      </c>
      <c r="G29" s="97"/>
      <c r="H29" s="97"/>
      <c r="I29" s="126">
        <v>-121000000</v>
      </c>
      <c r="J29" s="126">
        <v>-211000000</v>
      </c>
      <c r="K29" s="126">
        <v>-236000000</v>
      </c>
      <c r="L29" s="289">
        <v>-133000000</v>
      </c>
      <c r="M29" s="295"/>
      <c r="N29" s="115"/>
      <c r="O29" s="115"/>
      <c r="P29" s="115"/>
    </row>
    <row r="30" spans="1:20" x14ac:dyDescent="0.3">
      <c r="A30" s="28" t="s">
        <v>253</v>
      </c>
      <c r="B30" s="115"/>
      <c r="C30" s="178">
        <v>412000000</v>
      </c>
      <c r="D30" s="178">
        <v>932000000</v>
      </c>
      <c r="E30" s="179">
        <v>1399000000</v>
      </c>
      <c r="F30" s="178">
        <v>1677000000</v>
      </c>
      <c r="G30" s="95"/>
      <c r="H30" s="95"/>
      <c r="I30" s="178">
        <v>55000000</v>
      </c>
      <c r="J30" s="178">
        <v>345000000</v>
      </c>
      <c r="K30" s="178">
        <v>633000000</v>
      </c>
      <c r="L30" s="296">
        <f>L25-L27-L28-L29</f>
        <v>1081000000</v>
      </c>
      <c r="M30" s="297"/>
      <c r="N30" s="115"/>
      <c r="O30" s="115"/>
      <c r="P30" s="115"/>
    </row>
    <row r="31" spans="1:20" x14ac:dyDescent="0.3">
      <c r="L31" s="298"/>
      <c r="M31" s="298"/>
    </row>
  </sheetData>
  <mergeCells count="2">
    <mergeCell ref="A1:M1"/>
    <mergeCell ref="A2:M2"/>
  </mergeCells>
  <printOptions horizontalCentered="1"/>
  <pageMargins left="0.2" right="0.2" top="0.2" bottom="0.2" header="0.2" footer="0.2"/>
  <pageSetup scale="50" orientation="landscape" r:id="rId1"/>
  <headerFooter scaleWithDoc="0">
    <oddFooter>&amp;R&amp;P</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1"/>
  <sheetViews>
    <sheetView zoomScale="80" zoomScaleNormal="80" workbookViewId="0">
      <selection activeCell="L42" sqref="L42"/>
    </sheetView>
  </sheetViews>
  <sheetFormatPr defaultColWidth="21.44140625" defaultRowHeight="16.8" x14ac:dyDescent="0.3"/>
  <cols>
    <col min="1" max="1" width="126" style="125" bestFit="1" customWidth="1"/>
    <col min="2" max="2" width="3.44140625" style="125" customWidth="1"/>
    <col min="3" max="6" width="15.109375" style="125" bestFit="1" customWidth="1"/>
    <col min="7" max="7" width="17.6640625" style="125" bestFit="1" customWidth="1"/>
    <col min="8" max="8" width="3.44140625" style="125" customWidth="1"/>
    <col min="9" max="9" width="15.109375" style="125" bestFit="1" customWidth="1"/>
    <col min="10" max="10" width="13.109375" style="125" bestFit="1" customWidth="1"/>
    <col min="11" max="11" width="14.6640625" style="125" bestFit="1" customWidth="1"/>
    <col min="12" max="12" width="19" style="125" bestFit="1" customWidth="1"/>
    <col min="13" max="13" width="17.6640625" style="125" bestFit="1" customWidth="1"/>
    <col min="14" max="16384" width="21.44140625" style="125"/>
  </cols>
  <sheetData>
    <row r="1" spans="1:34" s="122" customFormat="1" ht="18.75" customHeight="1" x14ac:dyDescent="0.35">
      <c r="A1" s="313" t="s">
        <v>23</v>
      </c>
      <c r="B1" s="313"/>
      <c r="C1" s="313"/>
      <c r="D1" s="313"/>
      <c r="E1" s="313"/>
      <c r="F1" s="313"/>
      <c r="G1" s="313"/>
      <c r="H1" s="313"/>
      <c r="I1" s="313"/>
      <c r="J1" s="313"/>
      <c r="K1" s="313"/>
      <c r="L1" s="313"/>
      <c r="M1" s="313"/>
      <c r="O1" s="114"/>
      <c r="P1" s="117"/>
    </row>
    <row r="2" spans="1:34" s="122" customFormat="1" ht="18.75" customHeight="1" x14ac:dyDescent="0.35">
      <c r="A2" s="313" t="s">
        <v>30</v>
      </c>
      <c r="B2" s="313"/>
      <c r="C2" s="313"/>
      <c r="D2" s="313"/>
      <c r="E2" s="313"/>
      <c r="F2" s="313"/>
      <c r="G2" s="313"/>
      <c r="H2" s="313"/>
      <c r="I2" s="313"/>
      <c r="J2" s="313"/>
      <c r="K2" s="313"/>
      <c r="L2" s="313"/>
      <c r="M2" s="313"/>
      <c r="O2" s="114"/>
      <c r="P2" s="117"/>
    </row>
    <row r="3" spans="1:34" ht="18.75" customHeight="1" x14ac:dyDescent="0.3">
      <c r="A3" s="116"/>
      <c r="B3" s="116"/>
      <c r="C3" s="116"/>
      <c r="D3" s="116"/>
      <c r="E3" s="116"/>
      <c r="F3" s="116"/>
      <c r="G3" s="116"/>
      <c r="H3" s="116"/>
      <c r="I3" s="116"/>
      <c r="J3" s="116"/>
      <c r="K3" s="116"/>
      <c r="L3" s="116"/>
      <c r="M3" s="116"/>
      <c r="N3" s="116"/>
      <c r="O3" s="116"/>
      <c r="P3" s="116"/>
      <c r="Q3" s="116"/>
    </row>
    <row r="4" spans="1:34" ht="18.75" customHeight="1" x14ac:dyDescent="0.3">
      <c r="A4" s="16"/>
      <c r="B4" s="115"/>
      <c r="C4" s="11" t="s">
        <v>31</v>
      </c>
      <c r="D4" s="31" t="s">
        <v>32</v>
      </c>
      <c r="E4" s="11" t="s">
        <v>33</v>
      </c>
      <c r="F4" s="11" t="s">
        <v>34</v>
      </c>
      <c r="G4" s="11" t="s">
        <v>35</v>
      </c>
      <c r="H4" s="12"/>
      <c r="I4" s="11" t="s">
        <v>31</v>
      </c>
      <c r="J4" s="11" t="s">
        <v>32</v>
      </c>
      <c r="K4" s="11" t="s">
        <v>33</v>
      </c>
      <c r="L4" s="11" t="s">
        <v>34</v>
      </c>
      <c r="M4" s="11" t="s">
        <v>35</v>
      </c>
      <c r="N4" s="115"/>
      <c r="O4" s="115"/>
      <c r="P4" s="115"/>
      <c r="Q4" s="115"/>
      <c r="R4" s="115"/>
      <c r="S4" s="115"/>
      <c r="T4" s="115"/>
      <c r="U4" s="115"/>
      <c r="V4" s="115"/>
      <c r="W4" s="115"/>
      <c r="X4" s="115"/>
      <c r="Y4" s="115"/>
      <c r="Z4" s="115"/>
      <c r="AA4" s="115"/>
      <c r="AB4" s="115"/>
      <c r="AC4" s="115"/>
      <c r="AD4" s="115"/>
    </row>
    <row r="5" spans="1:34" ht="18.75" hidden="1" customHeight="1" x14ac:dyDescent="0.3">
      <c r="A5" s="93" t="s">
        <v>36</v>
      </c>
      <c r="B5" s="115"/>
      <c r="C5" s="170">
        <v>2015</v>
      </c>
      <c r="D5" s="171">
        <v>2015</v>
      </c>
      <c r="E5" s="170">
        <v>2015</v>
      </c>
      <c r="F5" s="170">
        <v>2015</v>
      </c>
      <c r="G5" s="170">
        <v>2015</v>
      </c>
      <c r="H5" s="98"/>
      <c r="I5" s="170">
        <v>2016</v>
      </c>
      <c r="J5" s="170">
        <v>2016</v>
      </c>
      <c r="K5" s="170">
        <v>2016</v>
      </c>
      <c r="L5" s="170">
        <v>2016</v>
      </c>
      <c r="M5" s="170">
        <v>2016</v>
      </c>
      <c r="N5" s="115"/>
      <c r="O5" s="115"/>
      <c r="P5" s="115"/>
      <c r="Q5" s="115"/>
      <c r="R5" s="115"/>
      <c r="S5" s="115"/>
      <c r="T5" s="115"/>
      <c r="U5" s="115"/>
      <c r="V5" s="115"/>
      <c r="W5" s="115"/>
      <c r="X5" s="115"/>
      <c r="Y5" s="115"/>
      <c r="Z5" s="115"/>
      <c r="AA5" s="115"/>
      <c r="AB5" s="115"/>
      <c r="AC5" s="115"/>
      <c r="AD5" s="115"/>
    </row>
    <row r="6" spans="1:34" ht="18.75" hidden="1" customHeight="1" x14ac:dyDescent="0.3">
      <c r="A6" s="25" t="s">
        <v>254</v>
      </c>
      <c r="B6" s="115"/>
      <c r="C6" s="16"/>
      <c r="D6" s="84"/>
      <c r="E6" s="16"/>
      <c r="F6" s="16"/>
      <c r="G6" s="16"/>
      <c r="H6" s="115"/>
      <c r="I6" s="16"/>
      <c r="J6" s="16"/>
      <c r="K6" s="16"/>
      <c r="L6" s="16"/>
      <c r="M6" s="16"/>
      <c r="N6" s="115"/>
      <c r="O6" s="115"/>
      <c r="P6" s="115"/>
      <c r="Q6" s="115"/>
      <c r="R6" s="115"/>
      <c r="S6" s="115"/>
      <c r="T6" s="115"/>
      <c r="U6" s="115"/>
      <c r="V6" s="115"/>
      <c r="W6" s="115"/>
      <c r="X6" s="115"/>
      <c r="Y6" s="115"/>
      <c r="Z6" s="115"/>
      <c r="AA6" s="115"/>
      <c r="AB6" s="115"/>
      <c r="AC6" s="115"/>
      <c r="AD6" s="115"/>
    </row>
    <row r="7" spans="1:34" ht="18.75" hidden="1" customHeight="1" x14ac:dyDescent="0.3">
      <c r="A7" s="26" t="s">
        <v>40</v>
      </c>
      <c r="B7" s="115"/>
      <c r="C7" s="99">
        <v>202000000</v>
      </c>
      <c r="D7" s="99">
        <v>179000000</v>
      </c>
      <c r="E7" s="99">
        <v>179000000</v>
      </c>
      <c r="F7" s="99">
        <v>164000000</v>
      </c>
      <c r="G7" s="99">
        <v>724000000</v>
      </c>
      <c r="H7" s="24"/>
      <c r="I7" s="99">
        <v>134000000</v>
      </c>
      <c r="J7" s="99"/>
      <c r="K7" s="99">
        <v>223000000</v>
      </c>
      <c r="L7" s="99">
        <v>110000000</v>
      </c>
      <c r="M7" s="99">
        <f>SUM(I7:L7)</f>
        <v>467000000</v>
      </c>
      <c r="N7" s="115"/>
      <c r="O7" s="115"/>
      <c r="P7" s="115"/>
      <c r="Q7" s="115"/>
      <c r="R7" s="115"/>
      <c r="S7" s="115"/>
      <c r="T7" s="115"/>
      <c r="U7" s="115"/>
      <c r="V7" s="115"/>
      <c r="W7" s="115"/>
      <c r="X7" s="115"/>
      <c r="Y7" s="115"/>
      <c r="Z7" s="115"/>
      <c r="AA7" s="115"/>
      <c r="AB7" s="115"/>
      <c r="AC7" s="115"/>
      <c r="AD7" s="115"/>
    </row>
    <row r="8" spans="1:34" ht="18.75" hidden="1" customHeight="1" x14ac:dyDescent="0.3">
      <c r="A8" s="26" t="s">
        <v>45</v>
      </c>
      <c r="B8" s="115"/>
      <c r="C8" s="102">
        <v>67000000</v>
      </c>
      <c r="D8" s="102">
        <v>64000000</v>
      </c>
      <c r="E8" s="102">
        <v>61000000</v>
      </c>
      <c r="F8" s="99">
        <v>63000000</v>
      </c>
      <c r="G8" s="99">
        <v>255000000</v>
      </c>
      <c r="H8" s="24"/>
      <c r="I8" s="99">
        <v>53000000</v>
      </c>
      <c r="J8" s="99"/>
      <c r="K8" s="99">
        <v>117000000</v>
      </c>
      <c r="L8" s="99">
        <v>70000000</v>
      </c>
      <c r="M8" s="99">
        <f>SUM(I8:L8)</f>
        <v>240000000</v>
      </c>
      <c r="N8" s="115"/>
      <c r="O8" s="115"/>
      <c r="P8" s="115"/>
      <c r="Q8" s="115"/>
      <c r="R8" s="115"/>
      <c r="S8" s="115"/>
      <c r="T8" s="115"/>
      <c r="U8" s="115"/>
      <c r="V8" s="115"/>
      <c r="W8" s="115"/>
      <c r="X8" s="115"/>
      <c r="Y8" s="115"/>
      <c r="Z8" s="115"/>
      <c r="AA8" s="115"/>
      <c r="AB8" s="115"/>
      <c r="AC8" s="115"/>
      <c r="AD8" s="115"/>
    </row>
    <row r="9" spans="1:34" ht="18.75" hidden="1" customHeight="1" x14ac:dyDescent="0.3">
      <c r="A9" s="56" t="s">
        <v>255</v>
      </c>
      <c r="B9" s="115"/>
      <c r="C9" s="101">
        <v>269000000</v>
      </c>
      <c r="D9" s="101">
        <v>243000000</v>
      </c>
      <c r="E9" s="101">
        <v>240000000</v>
      </c>
      <c r="F9" s="101">
        <v>227000000</v>
      </c>
      <c r="G9" s="101">
        <v>979000000</v>
      </c>
      <c r="H9" s="100"/>
      <c r="I9" s="101">
        <v>187000000</v>
      </c>
      <c r="J9" s="101"/>
      <c r="K9" s="101">
        <v>340000000</v>
      </c>
      <c r="L9" s="101">
        <f>SUM(L7:L8)</f>
        <v>180000000</v>
      </c>
      <c r="M9" s="101">
        <f>SUM(I9:L9)</f>
        <v>707000000</v>
      </c>
      <c r="N9" s="115"/>
      <c r="O9" s="115"/>
      <c r="P9" s="115"/>
      <c r="Q9" s="115"/>
      <c r="R9" s="115"/>
      <c r="S9" s="115"/>
      <c r="T9" s="115"/>
      <c r="U9" s="115"/>
      <c r="V9" s="115"/>
      <c r="W9" s="115"/>
      <c r="X9" s="115"/>
      <c r="Y9" s="115"/>
      <c r="Z9" s="115"/>
      <c r="AA9" s="115"/>
      <c r="AB9" s="115"/>
      <c r="AC9" s="115"/>
      <c r="AD9" s="115"/>
    </row>
    <row r="10" spans="1:34" ht="18.75" hidden="1" customHeight="1" x14ac:dyDescent="0.3">
      <c r="A10" s="25" t="s">
        <v>256</v>
      </c>
      <c r="B10" s="115"/>
      <c r="C10" s="102">
        <v>171000000</v>
      </c>
      <c r="D10" s="102">
        <v>168000000</v>
      </c>
      <c r="E10" s="102">
        <v>125000000</v>
      </c>
      <c r="F10" s="102">
        <v>126000000</v>
      </c>
      <c r="G10" s="102">
        <v>590000000</v>
      </c>
      <c r="H10" s="23"/>
      <c r="I10" s="102">
        <v>151000000</v>
      </c>
      <c r="J10" s="102"/>
      <c r="K10" s="102">
        <v>209000000</v>
      </c>
      <c r="L10" s="102">
        <v>96000000</v>
      </c>
      <c r="M10" s="102">
        <f>SUM(I10:L10)</f>
        <v>456000000</v>
      </c>
      <c r="N10" s="115"/>
      <c r="O10" s="115"/>
      <c r="P10" s="115"/>
      <c r="Q10" s="115"/>
      <c r="R10" s="115"/>
      <c r="S10" s="115"/>
      <c r="T10" s="115"/>
      <c r="U10" s="115"/>
      <c r="V10" s="115"/>
      <c r="W10" s="115"/>
      <c r="X10" s="115"/>
      <c r="Y10" s="115"/>
      <c r="Z10" s="115"/>
      <c r="AA10" s="115"/>
      <c r="AB10" s="115"/>
      <c r="AC10" s="115"/>
      <c r="AD10" s="115"/>
    </row>
    <row r="11" spans="1:34" ht="18.75" hidden="1" customHeight="1" x14ac:dyDescent="0.3">
      <c r="A11" s="26" t="s">
        <v>257</v>
      </c>
      <c r="B11" s="115"/>
      <c r="C11" s="22"/>
      <c r="D11" s="22"/>
      <c r="E11" s="22"/>
      <c r="F11" s="102"/>
      <c r="G11" s="102"/>
      <c r="H11" s="23"/>
      <c r="I11" s="102"/>
      <c r="J11" s="102"/>
      <c r="K11" s="102"/>
      <c r="L11" s="102"/>
      <c r="M11" s="102"/>
      <c r="N11" s="115"/>
      <c r="O11" s="115"/>
      <c r="P11" s="115"/>
      <c r="Q11" s="115"/>
      <c r="R11" s="115"/>
      <c r="S11" s="115"/>
      <c r="T11" s="115"/>
      <c r="U11" s="115"/>
      <c r="V11" s="115"/>
      <c r="W11" s="115"/>
      <c r="X11" s="115"/>
      <c r="Y11" s="115"/>
      <c r="Z11" s="115"/>
      <c r="AA11" s="115"/>
      <c r="AB11" s="115"/>
      <c r="AC11" s="115"/>
      <c r="AD11" s="115"/>
    </row>
    <row r="12" spans="1:34" ht="18.75" hidden="1" customHeight="1" x14ac:dyDescent="0.3">
      <c r="A12" s="26" t="s">
        <v>60</v>
      </c>
      <c r="B12" s="115"/>
      <c r="C12" s="102">
        <v>-17000000</v>
      </c>
      <c r="D12" s="102">
        <v>-64000000</v>
      </c>
      <c r="E12" s="102">
        <v>-18000000</v>
      </c>
      <c r="F12" s="102">
        <v>-20000000</v>
      </c>
      <c r="G12" s="102">
        <v>-119000000</v>
      </c>
      <c r="H12" s="23"/>
      <c r="I12" s="102">
        <v>-48000000</v>
      </c>
      <c r="J12" s="102"/>
      <c r="K12" s="102">
        <v>-31000000</v>
      </c>
      <c r="L12" s="102">
        <v>-31000000</v>
      </c>
      <c r="M12" s="102">
        <f>SUM(I12:L12)</f>
        <v>-110000000</v>
      </c>
      <c r="N12" s="115"/>
      <c r="O12" s="115"/>
      <c r="P12" s="115"/>
      <c r="Q12" s="115"/>
      <c r="R12" s="115"/>
      <c r="S12" s="115"/>
      <c r="T12" s="115"/>
      <c r="U12" s="115"/>
      <c r="V12" s="115"/>
      <c r="W12" s="115"/>
      <c r="X12" s="115"/>
      <c r="Y12" s="115"/>
      <c r="Z12" s="115"/>
      <c r="AA12" s="115"/>
      <c r="AB12" s="115"/>
      <c r="AC12" s="115"/>
      <c r="AD12" s="115"/>
    </row>
    <row r="13" spans="1:34" ht="18.75" hidden="1" customHeight="1" x14ac:dyDescent="0.3">
      <c r="A13" s="26" t="s">
        <v>62</v>
      </c>
      <c r="B13" s="115"/>
      <c r="C13" s="102">
        <v>-43000000</v>
      </c>
      <c r="D13" s="102">
        <v>0</v>
      </c>
      <c r="E13" s="102">
        <v>-4000000</v>
      </c>
      <c r="F13" s="102">
        <v>-8000000</v>
      </c>
      <c r="G13" s="102">
        <v>-55000000</v>
      </c>
      <c r="H13" s="23"/>
      <c r="I13" s="102">
        <v>-7000000</v>
      </c>
      <c r="J13" s="102"/>
      <c r="K13" s="102">
        <v>-1000000</v>
      </c>
      <c r="L13" s="102">
        <v>-1000000</v>
      </c>
      <c r="M13" s="102">
        <f>SUM(I13:L13)</f>
        <v>-9000000</v>
      </c>
      <c r="N13" s="115"/>
      <c r="O13" s="115"/>
      <c r="P13" s="115"/>
      <c r="Q13" s="115"/>
      <c r="R13" s="115"/>
      <c r="S13" s="115"/>
      <c r="T13" s="115"/>
      <c r="U13" s="115"/>
      <c r="V13" s="115"/>
      <c r="W13" s="115"/>
      <c r="X13" s="115"/>
      <c r="Y13" s="115"/>
      <c r="Z13" s="115"/>
      <c r="AA13" s="115"/>
      <c r="AB13" s="115"/>
      <c r="AC13" s="115"/>
      <c r="AD13" s="115"/>
    </row>
    <row r="14" spans="1:34" ht="18.75" hidden="1" customHeight="1" x14ac:dyDescent="0.3">
      <c r="A14" s="56" t="s">
        <v>258</v>
      </c>
      <c r="B14" s="115"/>
      <c r="C14" s="101">
        <v>111000000</v>
      </c>
      <c r="D14" s="101">
        <v>104000000</v>
      </c>
      <c r="E14" s="101">
        <v>103000000</v>
      </c>
      <c r="F14" s="101">
        <v>98000000</v>
      </c>
      <c r="G14" s="101">
        <v>416000000</v>
      </c>
      <c r="H14" s="100"/>
      <c r="I14" s="101">
        <v>96000000</v>
      </c>
      <c r="J14" s="101"/>
      <c r="K14" s="101">
        <v>177000000</v>
      </c>
      <c r="L14" s="101">
        <f>SUM(L10:L13)</f>
        <v>64000000</v>
      </c>
      <c r="M14" s="101">
        <f>SUM(I14:L14)</f>
        <v>337000000</v>
      </c>
      <c r="N14" s="115"/>
      <c r="O14" s="115"/>
      <c r="P14" s="115"/>
      <c r="Q14" s="115"/>
      <c r="R14" s="115"/>
      <c r="S14" s="115"/>
      <c r="T14" s="115"/>
      <c r="U14" s="115"/>
      <c r="V14" s="115"/>
      <c r="W14" s="115"/>
      <c r="X14" s="115"/>
      <c r="Y14" s="115"/>
      <c r="Z14" s="115"/>
      <c r="AA14" s="115"/>
      <c r="AB14" s="115"/>
      <c r="AC14" s="115"/>
      <c r="AD14" s="115"/>
    </row>
    <row r="15" spans="1:34" ht="37.5" hidden="1" customHeight="1" x14ac:dyDescent="0.3">
      <c r="A15" s="47" t="s">
        <v>259</v>
      </c>
      <c r="B15" s="115"/>
      <c r="C15" s="104">
        <v>380000000</v>
      </c>
      <c r="D15" s="104">
        <v>347000000</v>
      </c>
      <c r="E15" s="104">
        <v>343000000</v>
      </c>
      <c r="F15" s="104">
        <v>325000000</v>
      </c>
      <c r="G15" s="104">
        <v>1395000000</v>
      </c>
      <c r="H15" s="103"/>
      <c r="I15" s="104">
        <v>283000000</v>
      </c>
      <c r="J15" s="104"/>
      <c r="K15" s="104">
        <v>517000000</v>
      </c>
      <c r="L15" s="104">
        <f>L9+L14</f>
        <v>244000000</v>
      </c>
      <c r="M15" s="104">
        <f>SUM(I15:L15)</f>
        <v>1044000000</v>
      </c>
      <c r="N15" s="115"/>
      <c r="O15" s="115"/>
      <c r="P15" s="115"/>
      <c r="Q15" s="115"/>
      <c r="R15" s="115"/>
      <c r="S15" s="115"/>
      <c r="T15" s="115"/>
      <c r="U15" s="115"/>
      <c r="V15" s="115"/>
      <c r="W15" s="115"/>
      <c r="X15" s="115"/>
      <c r="Y15" s="115"/>
      <c r="Z15" s="115"/>
      <c r="AA15" s="115"/>
      <c r="AB15" s="115"/>
      <c r="AC15" s="115"/>
      <c r="AD15" s="115"/>
    </row>
    <row r="16" spans="1:34" ht="18.75" hidden="1" customHeight="1" x14ac:dyDescent="0.3">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row>
    <row r="17" spans="1:34" ht="18.75" hidden="1" customHeight="1" x14ac:dyDescent="0.3">
      <c r="A17" s="115"/>
      <c r="B17" s="115"/>
      <c r="C17" s="115"/>
      <c r="D17" s="115"/>
      <c r="E17" s="115"/>
      <c r="F17" s="115"/>
      <c r="G17" s="115"/>
      <c r="H17" s="115"/>
      <c r="I17" s="115"/>
      <c r="J17" s="115"/>
      <c r="K17" s="10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row>
    <row r="18" spans="1:34" ht="18.75" hidden="1" customHeight="1" x14ac:dyDescent="0.3">
      <c r="A18" s="42" t="s">
        <v>215</v>
      </c>
      <c r="B18" s="115"/>
      <c r="C18" s="11" t="s">
        <v>31</v>
      </c>
      <c r="D18" s="11" t="s">
        <v>32</v>
      </c>
      <c r="E18" s="11" t="s">
        <v>33</v>
      </c>
      <c r="F18" s="11" t="s">
        <v>34</v>
      </c>
      <c r="G18" s="11" t="s">
        <v>35</v>
      </c>
      <c r="H18" s="115"/>
      <c r="I18" s="11" t="s">
        <v>31</v>
      </c>
      <c r="J18" s="92"/>
      <c r="K18" s="11" t="s">
        <v>32</v>
      </c>
      <c r="L18" s="11" t="s">
        <v>32</v>
      </c>
      <c r="M18" s="11" t="s">
        <v>35</v>
      </c>
      <c r="N18" s="115"/>
      <c r="O18" s="115"/>
      <c r="P18" s="115"/>
      <c r="Q18" s="115"/>
      <c r="R18" s="115"/>
      <c r="S18" s="115"/>
      <c r="T18" s="115"/>
      <c r="U18" s="115"/>
      <c r="V18" s="115"/>
      <c r="W18" s="115"/>
      <c r="X18" s="115"/>
      <c r="Y18" s="115"/>
      <c r="Z18" s="115"/>
      <c r="AA18" s="115"/>
      <c r="AB18" s="115"/>
      <c r="AC18" s="115"/>
      <c r="AD18" s="115"/>
      <c r="AE18" s="115"/>
      <c r="AF18" s="115"/>
      <c r="AG18" s="115"/>
      <c r="AH18" s="115"/>
    </row>
    <row r="19" spans="1:34" ht="18.75" customHeight="1" x14ac:dyDescent="0.3">
      <c r="A19" s="93" t="s">
        <v>36</v>
      </c>
      <c r="B19" s="115"/>
      <c r="C19" s="172">
        <v>2015000000</v>
      </c>
      <c r="D19" s="172">
        <v>2015000000</v>
      </c>
      <c r="E19" s="172">
        <v>2015000000</v>
      </c>
      <c r="F19" s="172">
        <v>2015000000</v>
      </c>
      <c r="G19" s="172">
        <v>2015000000</v>
      </c>
      <c r="H19" s="115"/>
      <c r="I19" s="172">
        <v>2016000000</v>
      </c>
      <c r="J19" s="172">
        <v>2016000000</v>
      </c>
      <c r="K19" s="172">
        <v>2016000000</v>
      </c>
      <c r="L19" s="172">
        <v>2016000000</v>
      </c>
      <c r="M19" s="170">
        <v>2016</v>
      </c>
      <c r="N19" s="115"/>
      <c r="O19" s="115"/>
      <c r="P19" s="115"/>
      <c r="Q19" s="115"/>
      <c r="R19" s="115"/>
      <c r="S19" s="115"/>
      <c r="T19" s="115"/>
      <c r="U19" s="115"/>
      <c r="V19" s="115"/>
      <c r="W19" s="115"/>
      <c r="X19" s="115"/>
      <c r="Y19" s="115"/>
      <c r="Z19" s="115"/>
      <c r="AA19" s="115"/>
      <c r="AB19" s="115"/>
      <c r="AC19" s="115"/>
      <c r="AD19" s="115"/>
      <c r="AE19" s="115"/>
      <c r="AF19" s="115"/>
      <c r="AG19" s="115"/>
      <c r="AH19" s="115"/>
    </row>
    <row r="20" spans="1:34" ht="18.75" customHeight="1" x14ac:dyDescent="0.3">
      <c r="A20" s="25" t="s">
        <v>215</v>
      </c>
      <c r="B20" s="115"/>
      <c r="C20" s="106"/>
      <c r="D20" s="106"/>
      <c r="E20" s="106"/>
      <c r="F20" s="106"/>
      <c r="G20" s="106"/>
      <c r="H20" s="115"/>
      <c r="I20" s="106"/>
      <c r="J20" s="106"/>
      <c r="K20" s="106"/>
      <c r="L20" s="106"/>
      <c r="M20" s="106"/>
      <c r="N20" s="115"/>
      <c r="O20" s="115"/>
      <c r="P20" s="115"/>
      <c r="Q20" s="115"/>
      <c r="R20" s="115"/>
      <c r="S20" s="115"/>
      <c r="T20" s="115"/>
      <c r="U20" s="115"/>
      <c r="V20" s="115"/>
      <c r="W20" s="115"/>
      <c r="X20" s="115"/>
      <c r="Y20" s="115"/>
      <c r="Z20" s="115"/>
      <c r="AA20" s="115"/>
      <c r="AB20" s="115"/>
      <c r="AC20" s="115"/>
      <c r="AD20" s="115"/>
      <c r="AE20" s="115"/>
      <c r="AF20" s="115"/>
      <c r="AG20" s="115"/>
      <c r="AH20" s="115"/>
    </row>
    <row r="21" spans="1:34" ht="18.75" customHeight="1" x14ac:dyDescent="0.3">
      <c r="A21" s="26" t="s">
        <v>75</v>
      </c>
      <c r="B21" s="115"/>
      <c r="C21" s="99">
        <v>36000000</v>
      </c>
      <c r="D21" s="99">
        <v>26000000</v>
      </c>
      <c r="E21" s="99">
        <v>48000000</v>
      </c>
      <c r="F21" s="99">
        <v>47000000</v>
      </c>
      <c r="G21" s="99">
        <v>157000000</v>
      </c>
      <c r="H21" s="115"/>
      <c r="I21" s="99">
        <v>14000000</v>
      </c>
      <c r="J21" s="99">
        <v>37000000</v>
      </c>
      <c r="K21" s="99">
        <v>59000000</v>
      </c>
      <c r="L21" s="99">
        <v>65000000</v>
      </c>
      <c r="M21" s="99">
        <f>SUM(I21:L21)</f>
        <v>175000000</v>
      </c>
      <c r="N21" s="115"/>
      <c r="O21" s="115"/>
      <c r="P21" s="115"/>
      <c r="Q21" s="115"/>
      <c r="R21" s="115"/>
      <c r="S21" s="115"/>
      <c r="T21" s="115"/>
      <c r="U21" s="115"/>
      <c r="V21" s="115"/>
      <c r="W21" s="115"/>
      <c r="X21" s="115"/>
      <c r="Y21" s="115"/>
      <c r="Z21" s="115"/>
      <c r="AA21" s="115"/>
      <c r="AB21" s="115"/>
      <c r="AC21" s="115"/>
      <c r="AD21" s="115"/>
      <c r="AE21" s="115"/>
      <c r="AF21" s="115"/>
      <c r="AG21" s="115"/>
      <c r="AH21" s="115"/>
    </row>
    <row r="22" spans="1:34" ht="18.75" customHeight="1" x14ac:dyDescent="0.3">
      <c r="A22" s="26" t="s">
        <v>260</v>
      </c>
      <c r="B22" s="115"/>
      <c r="C22" s="102">
        <v>22000000</v>
      </c>
      <c r="D22" s="102">
        <v>23000000</v>
      </c>
      <c r="E22" s="102">
        <v>22000000</v>
      </c>
      <c r="F22" s="102">
        <v>24000000</v>
      </c>
      <c r="G22" s="102">
        <v>91000000</v>
      </c>
      <c r="H22" s="115"/>
      <c r="I22" s="102">
        <v>22000000</v>
      </c>
      <c r="J22" s="102">
        <v>25000000</v>
      </c>
      <c r="K22" s="102">
        <v>25000000</v>
      </c>
      <c r="L22" s="102">
        <v>25000000</v>
      </c>
      <c r="M22" s="102">
        <f>SUM(I22:L22)</f>
        <v>97000000</v>
      </c>
      <c r="N22" s="115"/>
      <c r="O22" s="115"/>
      <c r="P22" s="115"/>
      <c r="Q22" s="115"/>
      <c r="R22" s="115"/>
      <c r="S22" s="115"/>
      <c r="T22" s="115"/>
      <c r="U22" s="115"/>
      <c r="V22" s="115"/>
      <c r="W22" s="115"/>
      <c r="X22" s="115"/>
      <c r="Y22" s="115"/>
      <c r="Z22" s="115"/>
      <c r="AA22" s="115"/>
      <c r="AB22" s="115"/>
      <c r="AC22" s="115"/>
      <c r="AD22" s="115"/>
      <c r="AE22" s="115"/>
      <c r="AF22" s="115"/>
      <c r="AG22" s="115"/>
      <c r="AH22" s="115"/>
    </row>
    <row r="23" spans="1:34" ht="18.75" customHeight="1" x14ac:dyDescent="0.3">
      <c r="A23" s="80" t="s">
        <v>217</v>
      </c>
      <c r="B23" s="115"/>
      <c r="C23" s="126">
        <v>3000000</v>
      </c>
      <c r="D23" s="126">
        <v>5000000</v>
      </c>
      <c r="E23" s="126">
        <v>8000000</v>
      </c>
      <c r="F23" s="126">
        <v>7000000</v>
      </c>
      <c r="G23" s="126">
        <v>23000000</v>
      </c>
      <c r="H23" s="115"/>
      <c r="I23" s="126">
        <v>2000000</v>
      </c>
      <c r="J23" s="126">
        <v>5000000</v>
      </c>
      <c r="K23" s="126">
        <v>10000000</v>
      </c>
      <c r="L23" s="126">
        <v>11000000</v>
      </c>
      <c r="M23" s="126">
        <f>SUM(I23:L23)</f>
        <v>28000000</v>
      </c>
      <c r="N23" s="115"/>
      <c r="O23" s="115"/>
      <c r="P23" s="115"/>
      <c r="Q23" s="115"/>
      <c r="R23" s="115"/>
      <c r="S23" s="115"/>
      <c r="T23" s="115"/>
      <c r="U23" s="115"/>
      <c r="V23" s="115"/>
      <c r="W23" s="115"/>
      <c r="X23" s="115"/>
      <c r="Y23" s="115"/>
      <c r="Z23" s="115"/>
      <c r="AA23" s="115"/>
      <c r="AB23" s="115"/>
      <c r="AC23" s="115"/>
      <c r="AD23" s="115"/>
      <c r="AE23" s="115"/>
      <c r="AF23" s="115"/>
      <c r="AG23" s="115"/>
      <c r="AH23" s="115"/>
    </row>
    <row r="24" spans="1:34" ht="36.15" customHeight="1" x14ac:dyDescent="0.3">
      <c r="A24" s="56" t="s">
        <v>218</v>
      </c>
      <c r="B24" s="115"/>
      <c r="C24" s="135">
        <v>61000000</v>
      </c>
      <c r="D24" s="135">
        <v>54000000</v>
      </c>
      <c r="E24" s="135">
        <v>78000000</v>
      </c>
      <c r="F24" s="135">
        <v>78000000</v>
      </c>
      <c r="G24" s="135">
        <v>271000000</v>
      </c>
      <c r="H24" s="115"/>
      <c r="I24" s="135">
        <v>38000000</v>
      </c>
      <c r="J24" s="135">
        <v>67000000</v>
      </c>
      <c r="K24" s="135">
        <v>94000000</v>
      </c>
      <c r="L24" s="135">
        <v>101000000</v>
      </c>
      <c r="M24" s="135">
        <f>SUM(I24:L24)</f>
        <v>300000000</v>
      </c>
      <c r="N24" s="115"/>
      <c r="O24" s="115"/>
      <c r="P24" s="115"/>
      <c r="Q24" s="115"/>
      <c r="R24" s="115"/>
      <c r="S24" s="115"/>
      <c r="T24" s="115"/>
      <c r="U24" s="115"/>
      <c r="V24" s="115"/>
      <c r="W24" s="115"/>
      <c r="X24" s="115"/>
      <c r="Y24" s="115"/>
      <c r="Z24" s="115"/>
      <c r="AA24" s="115"/>
      <c r="AB24" s="115"/>
      <c r="AC24" s="115"/>
      <c r="AD24" s="115"/>
      <c r="AE24" s="115"/>
      <c r="AF24" s="115"/>
      <c r="AG24" s="115"/>
      <c r="AH24" s="115"/>
    </row>
    <row r="25" spans="1:34" ht="18.75" customHeight="1" x14ac:dyDescent="0.3">
      <c r="A25" s="11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row>
    <row r="26" spans="1:34" ht="18.75" customHeight="1" x14ac:dyDescent="0.3">
      <c r="A26" s="16"/>
      <c r="B26" s="115"/>
      <c r="C26" s="11" t="s">
        <v>31</v>
      </c>
      <c r="D26" s="31" t="s">
        <v>32</v>
      </c>
      <c r="E26" s="11" t="s">
        <v>33</v>
      </c>
      <c r="F26" s="11" t="s">
        <v>34</v>
      </c>
      <c r="G26" s="11" t="s">
        <v>35</v>
      </c>
      <c r="H26" s="12"/>
      <c r="I26" s="11" t="s">
        <v>31</v>
      </c>
      <c r="J26" s="11" t="s">
        <v>32</v>
      </c>
      <c r="K26" s="11" t="s">
        <v>33</v>
      </c>
      <c r="L26" s="11" t="s">
        <v>34</v>
      </c>
      <c r="M26" s="11" t="s">
        <v>35</v>
      </c>
      <c r="N26" s="115"/>
      <c r="O26" s="115"/>
      <c r="P26" s="115"/>
      <c r="Q26" s="115"/>
      <c r="R26" s="115"/>
      <c r="S26" s="115"/>
      <c r="T26" s="115"/>
      <c r="U26" s="115"/>
      <c r="V26" s="115"/>
      <c r="W26" s="115"/>
      <c r="X26" s="115"/>
      <c r="Y26" s="115"/>
      <c r="Z26" s="115"/>
      <c r="AA26" s="115"/>
      <c r="AB26" s="115"/>
      <c r="AC26" s="115"/>
      <c r="AD26" s="115"/>
      <c r="AE26" s="115"/>
      <c r="AF26" s="115"/>
      <c r="AG26" s="115"/>
      <c r="AH26" s="115"/>
    </row>
    <row r="27" spans="1:34" ht="18.75" customHeight="1" x14ac:dyDescent="0.3">
      <c r="A27" s="107"/>
      <c r="B27" s="115"/>
      <c r="C27" s="173">
        <v>2015000000</v>
      </c>
      <c r="D27" s="174">
        <v>2015000000</v>
      </c>
      <c r="E27" s="172">
        <v>2015000000</v>
      </c>
      <c r="F27" s="172">
        <v>2015000000</v>
      </c>
      <c r="G27" s="172">
        <v>2015000000</v>
      </c>
      <c r="H27" s="108"/>
      <c r="I27" s="172">
        <v>2016000000</v>
      </c>
      <c r="J27" s="172">
        <v>2016000000</v>
      </c>
      <c r="K27" s="172">
        <v>2016000000</v>
      </c>
      <c r="L27" s="172">
        <v>2016000000</v>
      </c>
      <c r="M27" s="172">
        <v>2016000000</v>
      </c>
      <c r="N27" s="115"/>
      <c r="O27" s="115"/>
      <c r="P27" s="115"/>
      <c r="Q27" s="115"/>
      <c r="R27" s="115"/>
      <c r="S27" s="115"/>
      <c r="T27" s="115"/>
      <c r="U27" s="115"/>
      <c r="V27" s="115"/>
      <c r="W27" s="115"/>
      <c r="X27" s="115"/>
      <c r="Y27" s="115"/>
      <c r="Z27" s="115"/>
      <c r="AA27" s="115"/>
      <c r="AB27" s="115"/>
      <c r="AC27" s="115"/>
      <c r="AD27" s="115"/>
      <c r="AE27" s="115"/>
      <c r="AF27" s="115"/>
      <c r="AG27" s="115"/>
      <c r="AH27" s="115"/>
    </row>
    <row r="28" spans="1:34" ht="18.75" customHeight="1" x14ac:dyDescent="0.3">
      <c r="A28" s="25" t="s">
        <v>261</v>
      </c>
      <c r="B28" s="115"/>
      <c r="C28" s="175">
        <v>144000000</v>
      </c>
      <c r="D28" s="175">
        <v>6000000</v>
      </c>
      <c r="E28" s="175">
        <v>396000000</v>
      </c>
      <c r="F28" s="175">
        <v>208000000</v>
      </c>
      <c r="G28" s="175">
        <v>754000000</v>
      </c>
      <c r="H28" s="119"/>
      <c r="I28" s="175">
        <v>276000000</v>
      </c>
      <c r="J28" s="175">
        <v>68000000</v>
      </c>
      <c r="K28" s="175">
        <v>98000000</v>
      </c>
      <c r="L28" s="175">
        <v>-1347000000</v>
      </c>
      <c r="M28" s="175">
        <f>SUM(I28:L28)</f>
        <v>-905000000</v>
      </c>
      <c r="N28" s="115"/>
      <c r="O28" s="115"/>
      <c r="P28" s="115"/>
      <c r="Q28" s="115"/>
      <c r="R28" s="115"/>
      <c r="S28" s="115"/>
      <c r="T28" s="115"/>
      <c r="U28" s="115"/>
      <c r="V28" s="115"/>
      <c r="W28" s="115"/>
      <c r="X28" s="115"/>
      <c r="Y28" s="115"/>
      <c r="Z28" s="115"/>
      <c r="AA28" s="115"/>
      <c r="AB28" s="115"/>
      <c r="AC28" s="115"/>
      <c r="AD28" s="115"/>
      <c r="AE28" s="115"/>
      <c r="AF28" s="115"/>
      <c r="AG28" s="115"/>
      <c r="AH28" s="115"/>
    </row>
    <row r="29" spans="1:34" ht="18.75" customHeight="1" x14ac:dyDescent="0.3">
      <c r="A29" s="26" t="s">
        <v>262</v>
      </c>
      <c r="B29" s="115"/>
      <c r="C29" s="102">
        <v>98000000</v>
      </c>
      <c r="D29" s="102">
        <v>26000000</v>
      </c>
      <c r="E29" s="102">
        <v>9000000</v>
      </c>
      <c r="F29" s="102">
        <v>141000000</v>
      </c>
      <c r="G29" s="102">
        <v>274000000</v>
      </c>
      <c r="H29" s="23"/>
      <c r="I29" s="102">
        <v>141000000</v>
      </c>
      <c r="J29" s="102">
        <v>53000000</v>
      </c>
      <c r="K29" s="102">
        <v>7000000</v>
      </c>
      <c r="L29" s="102">
        <v>-6000000</v>
      </c>
      <c r="M29" s="102">
        <f>SUM(I29:L29)</f>
        <v>195000000</v>
      </c>
    </row>
    <row r="30" spans="1:34" ht="36.15" customHeight="1" x14ac:dyDescent="0.3">
      <c r="A30" s="26" t="s">
        <v>263</v>
      </c>
      <c r="B30" s="115"/>
      <c r="C30" s="102">
        <v>32000000</v>
      </c>
      <c r="D30" s="102">
        <v>61000000</v>
      </c>
      <c r="E30" s="102">
        <v>49000000</v>
      </c>
      <c r="F30" s="102">
        <v>39000000</v>
      </c>
      <c r="G30" s="102">
        <v>181000000</v>
      </c>
      <c r="H30" s="24"/>
      <c r="I30" s="102">
        <v>84000000</v>
      </c>
      <c r="J30" s="102">
        <v>30000000</v>
      </c>
      <c r="K30" s="102">
        <v>38000000</v>
      </c>
      <c r="L30" s="102">
        <f>L28-L29-L31-L32</f>
        <v>28000000</v>
      </c>
      <c r="M30" s="102">
        <f>SUM(I30:L30)</f>
        <v>180000000</v>
      </c>
    </row>
    <row r="31" spans="1:34" ht="18.75" customHeight="1" x14ac:dyDescent="0.3">
      <c r="A31" s="80" t="s">
        <v>264</v>
      </c>
      <c r="B31" s="115"/>
      <c r="C31" s="102">
        <v>0</v>
      </c>
      <c r="D31" s="102">
        <v>0</v>
      </c>
      <c r="E31" s="102">
        <v>0</v>
      </c>
      <c r="F31" s="102">
        <v>0</v>
      </c>
      <c r="G31" s="102">
        <v>0</v>
      </c>
      <c r="H31" s="24"/>
      <c r="I31" s="102">
        <v>0</v>
      </c>
      <c r="J31" s="102">
        <v>0</v>
      </c>
      <c r="K31" s="102">
        <v>0</v>
      </c>
      <c r="L31" s="102">
        <v>-1346000000</v>
      </c>
      <c r="M31" s="102">
        <v>-1346000000</v>
      </c>
    </row>
    <row r="32" spans="1:34" ht="18.75" customHeight="1" x14ac:dyDescent="0.3">
      <c r="A32" s="80" t="s">
        <v>265</v>
      </c>
      <c r="B32" s="115"/>
      <c r="C32" s="126">
        <v>14000000</v>
      </c>
      <c r="D32" s="126">
        <v>-81000000</v>
      </c>
      <c r="E32" s="126">
        <v>338000000</v>
      </c>
      <c r="F32" s="126">
        <v>28000000</v>
      </c>
      <c r="G32" s="126">
        <v>299000000</v>
      </c>
      <c r="H32" s="23"/>
      <c r="I32" s="126">
        <v>51000000</v>
      </c>
      <c r="J32" s="126">
        <v>-15000000</v>
      </c>
      <c r="K32" s="126">
        <v>53000000</v>
      </c>
      <c r="L32" s="126">
        <v>-23000000</v>
      </c>
      <c r="M32" s="126">
        <f>SUM(I32:L32)</f>
        <v>66000000</v>
      </c>
    </row>
    <row r="33" spans="1:13" ht="18.75" customHeight="1" x14ac:dyDescent="0.3">
      <c r="A33" s="116"/>
      <c r="B33" s="116"/>
      <c r="C33" s="136"/>
      <c r="D33" s="136"/>
      <c r="E33" s="136"/>
      <c r="F33" s="136"/>
      <c r="G33" s="136"/>
      <c r="H33" s="136"/>
      <c r="I33" s="136"/>
      <c r="J33" s="136"/>
      <c r="K33" s="136"/>
      <c r="L33" s="136"/>
      <c r="M33" s="136"/>
    </row>
    <row r="34" spans="1:13" ht="18.75" customHeight="1" x14ac:dyDescent="0.3">
      <c r="A34" s="116"/>
      <c r="B34" s="116"/>
      <c r="C34" s="116"/>
      <c r="D34" s="116"/>
      <c r="E34" s="116"/>
      <c r="F34" s="136"/>
      <c r="G34" s="136"/>
      <c r="H34" s="136"/>
      <c r="I34" s="136"/>
      <c r="J34" s="136"/>
      <c r="K34" s="136"/>
      <c r="L34" s="136"/>
      <c r="M34" s="136"/>
    </row>
    <row r="35" spans="1:13" ht="18.75" customHeight="1" x14ac:dyDescent="0.3">
      <c r="A35" s="16"/>
      <c r="B35" s="115"/>
      <c r="C35" s="11" t="s">
        <v>31</v>
      </c>
      <c r="D35" s="31" t="s">
        <v>32</v>
      </c>
      <c r="E35" s="11" t="s">
        <v>33</v>
      </c>
      <c r="F35" s="11" t="s">
        <v>34</v>
      </c>
      <c r="G35" s="11" t="s">
        <v>337</v>
      </c>
      <c r="H35" s="136"/>
      <c r="I35" s="11" t="s">
        <v>31</v>
      </c>
      <c r="J35" s="31" t="s">
        <v>32</v>
      </c>
      <c r="K35" s="11" t="s">
        <v>33</v>
      </c>
      <c r="L35" s="11" t="s">
        <v>34</v>
      </c>
      <c r="M35" s="11" t="s">
        <v>337</v>
      </c>
    </row>
    <row r="36" spans="1:13" ht="18.75" customHeight="1" x14ac:dyDescent="0.3">
      <c r="A36" s="299"/>
      <c r="B36" s="115"/>
      <c r="C36" s="14">
        <v>2015</v>
      </c>
      <c r="D36" s="256">
        <v>2015</v>
      </c>
      <c r="E36" s="14">
        <v>2015</v>
      </c>
      <c r="F36" s="14">
        <v>2015</v>
      </c>
      <c r="G36" s="14">
        <v>2015</v>
      </c>
      <c r="H36" s="136"/>
      <c r="I36" s="14">
        <v>2016</v>
      </c>
      <c r="J36" s="14">
        <v>2016</v>
      </c>
      <c r="K36" s="14">
        <v>2016</v>
      </c>
      <c r="L36" s="14">
        <v>2016</v>
      </c>
      <c r="M36" s="14">
        <v>2016</v>
      </c>
    </row>
    <row r="37" spans="1:13" ht="18.75" customHeight="1" x14ac:dyDescent="0.3">
      <c r="A37" s="25" t="s">
        <v>338</v>
      </c>
      <c r="B37" s="115"/>
      <c r="C37" s="106">
        <v>0.34</v>
      </c>
      <c r="D37" s="106">
        <v>0.02</v>
      </c>
      <c r="E37" s="106">
        <v>0.35</v>
      </c>
      <c r="F37" s="106">
        <v>0.21</v>
      </c>
      <c r="G37" s="106">
        <v>0.25</v>
      </c>
      <c r="H37" s="136"/>
      <c r="I37" s="106">
        <v>0.4</v>
      </c>
      <c r="J37" s="106">
        <v>0.28999999999999998</v>
      </c>
      <c r="K37" s="106">
        <v>0.34</v>
      </c>
      <c r="L37" s="300">
        <v>-56.13</v>
      </c>
      <c r="M37" s="106">
        <v>-0.73</v>
      </c>
    </row>
    <row r="38" spans="1:13" ht="18.75" customHeight="1" x14ac:dyDescent="0.3">
      <c r="A38" s="26" t="s">
        <v>339</v>
      </c>
      <c r="B38" s="115"/>
      <c r="C38" s="22"/>
      <c r="D38" s="22"/>
      <c r="E38" s="22"/>
      <c r="F38" s="22"/>
      <c r="G38" s="22"/>
      <c r="H38" s="176"/>
      <c r="I38" s="22"/>
      <c r="J38" s="22"/>
      <c r="K38" s="22"/>
      <c r="L38" s="286"/>
      <c r="M38" s="286"/>
    </row>
    <row r="39" spans="1:13" ht="18.75" customHeight="1" x14ac:dyDescent="0.3">
      <c r="A39" s="26" t="s">
        <v>340</v>
      </c>
      <c r="B39" s="115"/>
      <c r="C39" s="106">
        <f>C42-C37</f>
        <v>-3.0000000000000027E-2</v>
      </c>
      <c r="D39" s="106">
        <v>-0.02</v>
      </c>
      <c r="E39" s="106">
        <f>E37-E42</f>
        <v>0</v>
      </c>
      <c r="F39" s="106">
        <f>F42-F37</f>
        <v>-1.999999999999999E-2</v>
      </c>
      <c r="G39" s="106">
        <v>-0.01</v>
      </c>
      <c r="H39" s="116"/>
      <c r="I39" s="106">
        <f>I42-I37</f>
        <v>-1.0000000000000009E-2</v>
      </c>
      <c r="J39" s="300">
        <v>-0.03</v>
      </c>
      <c r="K39" s="106">
        <f>K42-K37</f>
        <v>-4.0000000000000036E-2</v>
      </c>
      <c r="L39" s="300">
        <v>35.340000000000003</v>
      </c>
      <c r="M39" s="106">
        <v>0</v>
      </c>
    </row>
    <row r="40" spans="1:13" ht="18.75" customHeight="1" x14ac:dyDescent="0.3">
      <c r="A40" s="26" t="s">
        <v>336</v>
      </c>
      <c r="B40" s="115"/>
      <c r="C40" s="106">
        <v>0</v>
      </c>
      <c r="D40" s="106">
        <v>0</v>
      </c>
      <c r="E40" s="106">
        <v>0</v>
      </c>
      <c r="F40" s="106">
        <v>0</v>
      </c>
      <c r="G40" s="106">
        <v>0</v>
      </c>
      <c r="H40" s="116"/>
      <c r="I40" s="106">
        <v>0</v>
      </c>
      <c r="J40" s="106">
        <v>0</v>
      </c>
      <c r="K40" s="106">
        <v>0</v>
      </c>
      <c r="L40" s="300">
        <v>20.3</v>
      </c>
      <c r="M40" s="300">
        <v>1.08</v>
      </c>
    </row>
    <row r="41" spans="1:13" ht="18.75" customHeight="1" x14ac:dyDescent="0.3">
      <c r="A41" s="26" t="s">
        <v>341</v>
      </c>
      <c r="B41" s="115"/>
      <c r="C41" s="301">
        <v>0</v>
      </c>
      <c r="D41" s="301">
        <v>0.35</v>
      </c>
      <c r="E41" s="301">
        <v>0</v>
      </c>
      <c r="F41" s="301">
        <v>0</v>
      </c>
      <c r="G41" s="301">
        <v>0.05</v>
      </c>
      <c r="H41" s="116"/>
      <c r="I41" s="301">
        <v>0</v>
      </c>
      <c r="J41" s="301">
        <v>0</v>
      </c>
      <c r="K41" s="301">
        <v>0</v>
      </c>
      <c r="L41" s="301">
        <v>0</v>
      </c>
      <c r="M41" s="301">
        <v>0</v>
      </c>
    </row>
    <row r="42" spans="1:13" ht="37.5" customHeight="1" x14ac:dyDescent="0.3">
      <c r="A42" s="56" t="s">
        <v>342</v>
      </c>
      <c r="B42" s="115"/>
      <c r="C42" s="166">
        <v>0.31</v>
      </c>
      <c r="D42" s="166">
        <v>0.35</v>
      </c>
      <c r="E42" s="166">
        <v>0.35</v>
      </c>
      <c r="F42" s="166">
        <v>0.19</v>
      </c>
      <c r="G42" s="166">
        <v>0.28999999999999998</v>
      </c>
      <c r="H42" s="116"/>
      <c r="I42" s="166">
        <v>0.39</v>
      </c>
      <c r="J42" s="302">
        <v>0.26</v>
      </c>
      <c r="K42" s="302">
        <v>0.3</v>
      </c>
      <c r="L42" s="166">
        <v>0.49</v>
      </c>
      <c r="M42" s="166">
        <v>0.35</v>
      </c>
    </row>
    <row r="43" spans="1:13" ht="18.75" customHeight="1" x14ac:dyDescent="0.3"/>
    <row r="44" spans="1:13" ht="18.75" customHeight="1" x14ac:dyDescent="0.3"/>
    <row r="45" spans="1:13" ht="18.75" customHeight="1" x14ac:dyDescent="0.3"/>
    <row r="46" spans="1:13" ht="18.75" customHeight="1" x14ac:dyDescent="0.3"/>
    <row r="47" spans="1:13" ht="18.75" customHeight="1" x14ac:dyDescent="0.3"/>
    <row r="48" spans="1:13"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row r="101" ht="18.75" customHeight="1" x14ac:dyDescent="0.3"/>
  </sheetData>
  <mergeCells count="2">
    <mergeCell ref="A1:M1"/>
    <mergeCell ref="A2:M2"/>
  </mergeCells>
  <printOptions horizontalCentered="1"/>
  <pageMargins left="0.2" right="0.2" top="0.2" bottom="0.2" header="0.2" footer="0.2"/>
  <pageSetup scale="51" orientation="landscape" r:id="rId1"/>
  <headerFooter scaleWithDoc="0">
    <oddFooter>&amp;R&amp;P</oddFoot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3"/>
  <sheetViews>
    <sheetView zoomScale="80" zoomScaleNormal="80" workbookViewId="0">
      <selection activeCell="F11" sqref="F11"/>
    </sheetView>
  </sheetViews>
  <sheetFormatPr defaultColWidth="21.44140625" defaultRowHeight="16.8" x14ac:dyDescent="0.3"/>
  <cols>
    <col min="1" max="1" width="137.109375" style="125" bestFit="1" customWidth="1"/>
    <col min="2" max="2" width="4.44140625" style="125" customWidth="1"/>
    <col min="3" max="3" width="17.6640625" style="125" bestFit="1" customWidth="1"/>
    <col min="4" max="16384" width="21.44140625" style="125"/>
  </cols>
  <sheetData>
    <row r="1" spans="1:26" ht="19.2" x14ac:dyDescent="0.35">
      <c r="A1" s="313" t="s">
        <v>335</v>
      </c>
      <c r="B1" s="313"/>
      <c r="C1" s="313"/>
    </row>
    <row r="2" spans="1:26" ht="19.2" x14ac:dyDescent="0.35">
      <c r="A2" s="313" t="s">
        <v>30</v>
      </c>
      <c r="B2" s="313"/>
      <c r="C2" s="313"/>
    </row>
    <row r="4" spans="1:26" s="308" customFormat="1" ht="18.75" customHeight="1" x14ac:dyDescent="0.3">
      <c r="A4" s="109" t="s">
        <v>343</v>
      </c>
      <c r="B4" s="84"/>
      <c r="C4" s="110" t="s">
        <v>35</v>
      </c>
      <c r="D4" s="307"/>
      <c r="E4" s="307"/>
      <c r="F4" s="307"/>
      <c r="G4" s="307"/>
      <c r="H4" s="307"/>
      <c r="I4" s="307"/>
      <c r="J4" s="307"/>
      <c r="K4" s="307"/>
      <c r="L4" s="307"/>
      <c r="M4" s="307"/>
      <c r="N4" s="307"/>
      <c r="O4" s="307"/>
      <c r="P4" s="307"/>
      <c r="Q4" s="307"/>
      <c r="R4" s="307"/>
      <c r="S4" s="307"/>
      <c r="T4" s="307"/>
      <c r="U4" s="307"/>
      <c r="V4" s="307"/>
      <c r="W4" s="307"/>
      <c r="X4" s="307"/>
      <c r="Y4" s="307"/>
      <c r="Z4" s="307"/>
    </row>
    <row r="5" spans="1:26" s="308" customFormat="1" ht="18.75" customHeight="1" x14ac:dyDescent="0.3">
      <c r="A5" s="58"/>
      <c r="B5" s="304"/>
      <c r="C5" s="167">
        <v>2016000000</v>
      </c>
      <c r="D5" s="307"/>
      <c r="E5" s="307"/>
      <c r="F5" s="307"/>
      <c r="G5" s="307"/>
      <c r="H5" s="307"/>
      <c r="I5" s="307"/>
      <c r="J5" s="307"/>
      <c r="K5" s="307"/>
      <c r="L5" s="307"/>
      <c r="M5" s="307"/>
      <c r="N5" s="307"/>
      <c r="O5" s="307"/>
      <c r="P5" s="307"/>
      <c r="Q5" s="307"/>
      <c r="R5" s="307"/>
      <c r="S5" s="307"/>
      <c r="T5" s="307"/>
      <c r="U5" s="307"/>
      <c r="V5" s="307"/>
      <c r="W5" s="307"/>
      <c r="X5" s="307"/>
      <c r="Y5" s="307"/>
      <c r="Z5" s="307"/>
    </row>
    <row r="6" spans="1:26" ht="18.75" customHeight="1" x14ac:dyDescent="0.3">
      <c r="A6" s="73" t="s">
        <v>266</v>
      </c>
      <c r="B6" s="304"/>
      <c r="C6" s="164">
        <v>2163000000</v>
      </c>
      <c r="D6" s="115"/>
      <c r="E6" s="115"/>
      <c r="F6" s="115"/>
      <c r="G6" s="115"/>
      <c r="H6" s="115"/>
      <c r="I6" s="115"/>
      <c r="J6" s="115"/>
      <c r="K6" s="115"/>
      <c r="L6" s="115"/>
      <c r="M6" s="115"/>
      <c r="N6" s="115"/>
      <c r="O6" s="115"/>
      <c r="P6" s="115"/>
      <c r="Q6" s="115"/>
      <c r="R6" s="115"/>
      <c r="S6" s="115"/>
      <c r="T6" s="115"/>
      <c r="U6" s="115"/>
      <c r="V6" s="115"/>
      <c r="W6" s="115"/>
      <c r="X6" s="115"/>
      <c r="Y6" s="115"/>
      <c r="Z6" s="115"/>
    </row>
    <row r="7" spans="1:26" ht="18.75" customHeight="1" x14ac:dyDescent="0.3">
      <c r="A7" s="60" t="s">
        <v>267</v>
      </c>
      <c r="B7" s="304"/>
      <c r="C7" s="102">
        <v>308000000</v>
      </c>
      <c r="D7" s="115"/>
      <c r="E7" s="115"/>
      <c r="F7" s="115"/>
      <c r="G7" s="115"/>
      <c r="H7" s="115"/>
      <c r="I7" s="115"/>
      <c r="J7" s="115"/>
      <c r="K7" s="115"/>
      <c r="L7" s="115"/>
      <c r="M7" s="115"/>
      <c r="N7" s="115"/>
      <c r="O7" s="115"/>
      <c r="P7" s="115"/>
      <c r="Q7" s="115"/>
      <c r="R7" s="115"/>
      <c r="S7" s="115"/>
      <c r="T7" s="115"/>
      <c r="U7" s="115"/>
      <c r="V7" s="115"/>
      <c r="W7" s="115"/>
      <c r="X7" s="115"/>
      <c r="Y7" s="115"/>
      <c r="Z7" s="115"/>
    </row>
    <row r="8" spans="1:26" ht="18.75" customHeight="1" x14ac:dyDescent="0.3">
      <c r="A8" s="60" t="s">
        <v>268</v>
      </c>
      <c r="B8" s="304"/>
      <c r="C8" s="102">
        <v>-181000000</v>
      </c>
      <c r="D8" s="115"/>
      <c r="E8" s="115"/>
      <c r="F8" s="115"/>
      <c r="G8" s="115"/>
      <c r="H8" s="115"/>
      <c r="I8" s="115"/>
      <c r="J8" s="115"/>
      <c r="K8" s="115"/>
      <c r="L8" s="115"/>
      <c r="M8" s="115"/>
      <c r="N8" s="115"/>
      <c r="O8" s="115"/>
      <c r="P8" s="115"/>
      <c r="Q8" s="115"/>
      <c r="R8" s="115"/>
      <c r="S8" s="115"/>
      <c r="T8" s="115"/>
      <c r="U8" s="115"/>
      <c r="V8" s="115"/>
      <c r="W8" s="115"/>
      <c r="X8" s="115"/>
      <c r="Y8" s="115"/>
      <c r="Z8" s="115"/>
    </row>
    <row r="9" spans="1:26" ht="18.75" customHeight="1" x14ac:dyDescent="0.3">
      <c r="A9" s="60" t="s">
        <v>156</v>
      </c>
      <c r="B9" s="304"/>
      <c r="C9" s="102">
        <v>34000000</v>
      </c>
      <c r="D9" s="115"/>
      <c r="E9" s="115"/>
      <c r="F9" s="115"/>
      <c r="G9" s="115"/>
      <c r="H9" s="115"/>
      <c r="I9" s="115"/>
      <c r="J9" s="115"/>
      <c r="K9" s="115"/>
      <c r="L9" s="115"/>
      <c r="M9" s="115"/>
      <c r="N9" s="115"/>
      <c r="O9" s="115"/>
      <c r="P9" s="115"/>
      <c r="Q9" s="115"/>
      <c r="R9" s="115"/>
      <c r="S9" s="115"/>
      <c r="T9" s="115"/>
      <c r="U9" s="115"/>
      <c r="V9" s="115"/>
      <c r="W9" s="115"/>
      <c r="X9" s="115"/>
      <c r="Y9" s="115"/>
      <c r="Z9" s="115"/>
    </row>
    <row r="10" spans="1:26" ht="18.75" customHeight="1" x14ac:dyDescent="0.3">
      <c r="A10" s="60" t="s">
        <v>269</v>
      </c>
      <c r="B10" s="304"/>
      <c r="C10" s="102">
        <v>-84000000</v>
      </c>
      <c r="D10" s="115"/>
      <c r="E10" s="115"/>
      <c r="F10" s="115"/>
      <c r="G10" s="115"/>
      <c r="H10" s="115"/>
      <c r="I10" s="115"/>
      <c r="J10" s="115"/>
      <c r="K10" s="115"/>
      <c r="L10" s="115"/>
      <c r="M10" s="115"/>
      <c r="N10" s="115"/>
      <c r="O10" s="115"/>
      <c r="P10" s="115"/>
      <c r="Q10" s="115"/>
      <c r="R10" s="115"/>
      <c r="S10" s="115"/>
      <c r="T10" s="115"/>
      <c r="U10" s="115"/>
      <c r="V10" s="115"/>
      <c r="W10" s="115"/>
      <c r="X10" s="115"/>
      <c r="Y10" s="115"/>
      <c r="Z10" s="115"/>
    </row>
    <row r="11" spans="1:26" ht="18.75" customHeight="1" x14ac:dyDescent="0.3">
      <c r="A11" s="60" t="s">
        <v>80</v>
      </c>
      <c r="B11" s="304"/>
      <c r="C11" s="102">
        <v>-144000000</v>
      </c>
      <c r="D11" s="115"/>
      <c r="E11" s="115"/>
      <c r="F11" s="115"/>
      <c r="G11" s="115"/>
      <c r="H11" s="115"/>
      <c r="I11" s="115"/>
      <c r="J11" s="115"/>
      <c r="K11" s="115"/>
      <c r="L11" s="115"/>
      <c r="M11" s="115"/>
      <c r="N11" s="115"/>
      <c r="O11" s="115"/>
      <c r="P11" s="115"/>
      <c r="Q11" s="115"/>
      <c r="R11" s="115"/>
      <c r="S11" s="115"/>
      <c r="T11" s="115"/>
      <c r="U11" s="115"/>
      <c r="V11" s="115"/>
      <c r="W11" s="115"/>
      <c r="X11" s="115"/>
      <c r="Y11" s="115"/>
      <c r="Z11" s="115"/>
    </row>
    <row r="12" spans="1:26" ht="18.75" customHeight="1" x14ac:dyDescent="0.3">
      <c r="A12" s="73" t="s">
        <v>270</v>
      </c>
      <c r="B12" s="304"/>
      <c r="C12" s="164">
        <v>2096000000</v>
      </c>
      <c r="D12" s="115"/>
      <c r="E12" s="115"/>
      <c r="F12" s="115"/>
      <c r="G12" s="115"/>
      <c r="H12" s="115"/>
      <c r="I12" s="115"/>
      <c r="J12" s="115"/>
      <c r="K12" s="115"/>
      <c r="L12" s="115"/>
      <c r="M12" s="115"/>
      <c r="N12" s="115"/>
      <c r="O12" s="115"/>
      <c r="P12" s="115"/>
      <c r="Q12" s="115"/>
      <c r="R12" s="115"/>
      <c r="S12" s="115"/>
      <c r="T12" s="115"/>
      <c r="U12" s="115"/>
      <c r="V12" s="115"/>
      <c r="W12" s="115"/>
      <c r="X12" s="115"/>
      <c r="Y12" s="115"/>
      <c r="Z12" s="115"/>
    </row>
    <row r="13" spans="1:26" ht="18.75" customHeight="1" x14ac:dyDescent="0.3">
      <c r="A13" s="58"/>
      <c r="B13" s="304"/>
      <c r="C13" s="22"/>
      <c r="D13" s="115"/>
      <c r="E13" s="115"/>
      <c r="F13" s="115"/>
      <c r="G13" s="115"/>
      <c r="H13" s="115"/>
      <c r="I13" s="115"/>
      <c r="J13" s="115"/>
      <c r="K13" s="115"/>
      <c r="L13" s="115"/>
      <c r="M13" s="115"/>
      <c r="N13" s="115"/>
      <c r="O13" s="115"/>
      <c r="P13" s="115"/>
      <c r="Q13" s="115"/>
      <c r="R13" s="115"/>
      <c r="S13" s="115"/>
      <c r="T13" s="115"/>
      <c r="U13" s="115"/>
      <c r="V13" s="115"/>
      <c r="W13" s="115"/>
      <c r="X13" s="115"/>
      <c r="Y13" s="115"/>
      <c r="Z13" s="115"/>
    </row>
    <row r="14" spans="1:26" ht="18.75" customHeight="1" x14ac:dyDescent="0.3">
      <c r="A14" s="60" t="s">
        <v>271</v>
      </c>
      <c r="B14" s="304"/>
      <c r="C14" s="102">
        <v>161000000</v>
      </c>
      <c r="D14" s="115"/>
      <c r="E14" s="115"/>
      <c r="F14" s="115"/>
      <c r="G14" s="115"/>
      <c r="H14" s="115"/>
      <c r="I14" s="115"/>
      <c r="J14" s="115"/>
      <c r="K14" s="115"/>
      <c r="L14" s="115"/>
      <c r="M14" s="115"/>
      <c r="N14" s="115"/>
      <c r="O14" s="115"/>
      <c r="P14" s="115"/>
      <c r="Q14" s="115"/>
      <c r="R14" s="115"/>
      <c r="S14" s="115"/>
      <c r="T14" s="115"/>
      <c r="U14" s="115"/>
      <c r="V14" s="115"/>
      <c r="W14" s="115"/>
      <c r="X14" s="115"/>
      <c r="Y14" s="115"/>
      <c r="Z14" s="115"/>
    </row>
    <row r="15" spans="1:26" ht="18.75" customHeight="1" x14ac:dyDescent="0.3">
      <c r="A15" s="60" t="s">
        <v>80</v>
      </c>
      <c r="B15" s="304"/>
      <c r="C15" s="102">
        <v>144000000</v>
      </c>
      <c r="D15" s="115"/>
      <c r="E15" s="115"/>
      <c r="F15" s="115"/>
      <c r="G15" s="115"/>
      <c r="H15" s="115"/>
      <c r="I15" s="115"/>
      <c r="J15" s="115"/>
      <c r="K15" s="115"/>
      <c r="L15" s="115"/>
      <c r="M15" s="115"/>
      <c r="N15" s="115"/>
      <c r="O15" s="115"/>
      <c r="P15" s="115"/>
      <c r="Q15" s="115"/>
      <c r="R15" s="115"/>
      <c r="S15" s="115"/>
      <c r="T15" s="115"/>
      <c r="U15" s="115"/>
      <c r="V15" s="115"/>
      <c r="W15" s="115"/>
      <c r="X15" s="115"/>
      <c r="Y15" s="115"/>
      <c r="Z15" s="115"/>
    </row>
    <row r="16" spans="1:26" ht="18.75" customHeight="1" x14ac:dyDescent="0.3">
      <c r="A16" s="73" t="s">
        <v>272</v>
      </c>
      <c r="B16" s="304"/>
      <c r="C16" s="165">
        <v>1.1200000000000001</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row>
    <row r="17" spans="1:26" ht="18.75" customHeight="1" x14ac:dyDescent="0.3">
      <c r="A17" s="58"/>
      <c r="B17" s="304"/>
      <c r="C17" s="22"/>
      <c r="D17" s="115"/>
      <c r="E17" s="115"/>
      <c r="F17" s="115"/>
      <c r="G17" s="115"/>
      <c r="H17" s="115"/>
      <c r="I17" s="115"/>
      <c r="J17" s="115"/>
      <c r="K17" s="115"/>
      <c r="L17" s="115"/>
      <c r="M17" s="115"/>
      <c r="N17" s="115"/>
      <c r="O17" s="115"/>
      <c r="P17" s="115"/>
      <c r="Q17" s="115"/>
      <c r="R17" s="115"/>
      <c r="S17" s="115"/>
      <c r="T17" s="115"/>
      <c r="U17" s="115"/>
      <c r="V17" s="115"/>
      <c r="W17" s="115"/>
      <c r="X17" s="115"/>
      <c r="Y17" s="115"/>
      <c r="Z17" s="115"/>
    </row>
    <row r="18" spans="1:26" ht="18.75" customHeight="1" x14ac:dyDescent="0.3">
      <c r="A18" s="60" t="s">
        <v>273</v>
      </c>
      <c r="B18" s="304"/>
      <c r="C18" s="102">
        <v>308000000</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row>
    <row r="19" spans="1:26" ht="18.75" customHeight="1" x14ac:dyDescent="0.3">
      <c r="A19" s="60" t="s">
        <v>80</v>
      </c>
      <c r="B19" s="304"/>
      <c r="C19" s="102">
        <v>144000000</v>
      </c>
      <c r="D19" s="115"/>
      <c r="E19" s="115"/>
      <c r="F19" s="115"/>
      <c r="G19" s="115"/>
      <c r="H19" s="115"/>
      <c r="I19" s="115"/>
      <c r="J19" s="115"/>
      <c r="K19" s="115"/>
      <c r="L19" s="115"/>
      <c r="M19" s="115"/>
      <c r="N19" s="115"/>
      <c r="O19" s="115"/>
      <c r="P19" s="115"/>
      <c r="Q19" s="115"/>
      <c r="R19" s="115"/>
      <c r="S19" s="115"/>
      <c r="T19" s="115"/>
      <c r="U19" s="115"/>
      <c r="V19" s="115"/>
      <c r="W19" s="115"/>
      <c r="X19" s="115"/>
      <c r="Y19" s="115"/>
      <c r="Z19" s="115"/>
    </row>
    <row r="20" spans="1:26" ht="18.75" customHeight="1" x14ac:dyDescent="0.3">
      <c r="A20" s="111" t="s">
        <v>274</v>
      </c>
      <c r="B20" s="105"/>
      <c r="C20" s="166">
        <v>2.14</v>
      </c>
      <c r="D20" s="115"/>
      <c r="E20" s="115"/>
      <c r="F20" s="115"/>
      <c r="G20" s="115"/>
      <c r="H20" s="115"/>
      <c r="I20" s="115"/>
      <c r="J20" s="115"/>
      <c r="K20" s="115"/>
      <c r="L20" s="115"/>
      <c r="M20" s="115"/>
      <c r="N20" s="115"/>
      <c r="O20" s="115"/>
      <c r="P20" s="115"/>
      <c r="Q20" s="115"/>
      <c r="R20" s="115"/>
      <c r="S20" s="115"/>
      <c r="T20" s="115"/>
      <c r="U20" s="115"/>
      <c r="V20" s="115"/>
      <c r="W20" s="115"/>
      <c r="X20" s="115"/>
      <c r="Y20" s="115"/>
      <c r="Z20" s="115"/>
    </row>
    <row r="21" spans="1:26" ht="18.75" customHeight="1" x14ac:dyDescent="0.3">
      <c r="A21" s="304"/>
      <c r="B21" s="304"/>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row>
    <row r="22" spans="1:26" ht="18.75" customHeight="1" x14ac:dyDescent="0.3">
      <c r="A22" s="76" t="s">
        <v>345</v>
      </c>
      <c r="B22" s="84"/>
      <c r="C22" s="110" t="s">
        <v>35</v>
      </c>
      <c r="D22" s="115"/>
      <c r="E22" s="115"/>
      <c r="F22" s="115"/>
      <c r="G22" s="115"/>
      <c r="H22" s="115"/>
      <c r="I22" s="115"/>
      <c r="J22" s="115"/>
      <c r="K22" s="115"/>
      <c r="L22" s="115"/>
      <c r="M22" s="115"/>
      <c r="N22" s="115"/>
      <c r="O22" s="115"/>
      <c r="P22" s="115"/>
      <c r="Q22" s="115"/>
      <c r="R22" s="115"/>
      <c r="S22" s="115"/>
      <c r="T22" s="115"/>
      <c r="U22" s="115"/>
      <c r="V22" s="115"/>
      <c r="W22" s="115"/>
      <c r="X22" s="115"/>
      <c r="Y22" s="115"/>
      <c r="Z22" s="115"/>
    </row>
    <row r="23" spans="1:26" ht="18.75" customHeight="1" x14ac:dyDescent="0.3">
      <c r="A23" s="58"/>
      <c r="B23" s="304"/>
      <c r="C23" s="167">
        <v>2016000000</v>
      </c>
      <c r="D23" s="115"/>
      <c r="E23" s="115"/>
      <c r="F23" s="115"/>
      <c r="G23" s="115"/>
      <c r="H23" s="115"/>
      <c r="I23" s="115"/>
      <c r="J23" s="115"/>
      <c r="K23" s="115"/>
      <c r="L23" s="115"/>
      <c r="M23" s="115"/>
      <c r="N23" s="115"/>
      <c r="O23" s="115"/>
      <c r="P23" s="115"/>
      <c r="Q23" s="115"/>
      <c r="R23" s="115"/>
      <c r="S23" s="115"/>
      <c r="T23" s="115"/>
      <c r="U23" s="115"/>
      <c r="V23" s="115"/>
      <c r="W23" s="115"/>
      <c r="X23" s="115"/>
      <c r="Y23" s="115"/>
      <c r="Z23" s="115"/>
    </row>
    <row r="24" spans="1:26" ht="18.75" customHeight="1" x14ac:dyDescent="0.3">
      <c r="A24" s="60" t="s">
        <v>344</v>
      </c>
      <c r="B24" s="304"/>
      <c r="C24" s="99">
        <v>2113000000</v>
      </c>
      <c r="D24" s="115"/>
      <c r="E24" s="115"/>
      <c r="F24" s="115"/>
      <c r="G24" s="115"/>
      <c r="H24" s="115"/>
      <c r="I24" s="115"/>
      <c r="J24" s="115"/>
      <c r="K24" s="115"/>
      <c r="L24" s="115"/>
      <c r="M24" s="115"/>
      <c r="N24" s="115"/>
      <c r="O24" s="115"/>
      <c r="P24" s="115"/>
      <c r="Q24" s="115"/>
      <c r="R24" s="115"/>
      <c r="S24" s="115"/>
      <c r="T24" s="115"/>
      <c r="U24" s="115"/>
      <c r="V24" s="115"/>
      <c r="W24" s="115"/>
      <c r="X24" s="115"/>
      <c r="Y24" s="115"/>
      <c r="Z24" s="115"/>
    </row>
    <row r="25" spans="1:26" ht="18.75" customHeight="1" x14ac:dyDescent="0.3">
      <c r="A25" s="60" t="s">
        <v>275</v>
      </c>
      <c r="B25" s="304"/>
      <c r="C25" s="102">
        <v>-908000000</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row>
    <row r="26" spans="1:26" ht="18.75" customHeight="1" x14ac:dyDescent="0.3">
      <c r="A26" s="60" t="s">
        <v>276</v>
      </c>
      <c r="B26" s="304"/>
      <c r="C26" s="102">
        <v>-109000000</v>
      </c>
      <c r="D26" s="115"/>
      <c r="E26" s="115"/>
      <c r="F26" s="115"/>
      <c r="G26" s="115"/>
      <c r="H26" s="115"/>
      <c r="I26" s="115"/>
      <c r="J26" s="115"/>
      <c r="K26" s="115"/>
      <c r="L26" s="115"/>
      <c r="M26" s="115"/>
      <c r="N26" s="115"/>
      <c r="O26" s="115"/>
      <c r="P26" s="115"/>
      <c r="Q26" s="115"/>
      <c r="R26" s="115"/>
      <c r="S26" s="115"/>
      <c r="T26" s="115"/>
      <c r="U26" s="115"/>
      <c r="V26" s="115"/>
      <c r="W26" s="115"/>
      <c r="X26" s="115"/>
      <c r="Y26" s="115"/>
      <c r="Z26" s="115"/>
    </row>
    <row r="27" spans="1:26" ht="18.75" customHeight="1" x14ac:dyDescent="0.3">
      <c r="A27" s="73" t="s">
        <v>277</v>
      </c>
      <c r="B27" s="304"/>
      <c r="C27" s="168">
        <v>1096000000</v>
      </c>
      <c r="D27" s="115"/>
      <c r="E27" s="115"/>
      <c r="F27" s="115"/>
      <c r="G27" s="115"/>
      <c r="H27" s="115"/>
      <c r="I27" s="115"/>
      <c r="J27" s="115"/>
      <c r="K27" s="115"/>
      <c r="L27" s="115"/>
      <c r="M27" s="115"/>
      <c r="N27" s="115"/>
      <c r="O27" s="115"/>
      <c r="P27" s="115"/>
      <c r="Q27" s="115"/>
      <c r="R27" s="115"/>
      <c r="S27" s="115"/>
      <c r="T27" s="115"/>
      <c r="U27" s="115"/>
      <c r="V27" s="115"/>
      <c r="W27" s="115"/>
      <c r="X27" s="115"/>
      <c r="Y27" s="115"/>
      <c r="Z27" s="115"/>
    </row>
    <row r="28" spans="1:26" ht="18.75" customHeight="1" x14ac:dyDescent="0.3">
      <c r="A28" s="60" t="s">
        <v>346</v>
      </c>
      <c r="B28" s="304"/>
      <c r="C28" s="102">
        <v>308000000</v>
      </c>
      <c r="D28" s="115"/>
      <c r="E28" s="115"/>
      <c r="F28" s="115"/>
      <c r="G28" s="115"/>
      <c r="H28" s="115"/>
      <c r="I28" s="115"/>
      <c r="J28" s="115"/>
      <c r="K28" s="115"/>
      <c r="L28" s="115"/>
      <c r="M28" s="115"/>
      <c r="N28" s="115"/>
      <c r="O28" s="115"/>
      <c r="P28" s="115"/>
      <c r="Q28" s="115"/>
      <c r="R28" s="115"/>
      <c r="S28" s="115"/>
      <c r="T28" s="115"/>
      <c r="U28" s="115"/>
      <c r="V28" s="115"/>
      <c r="W28" s="115"/>
      <c r="X28" s="115"/>
      <c r="Y28" s="115"/>
      <c r="Z28" s="115"/>
    </row>
    <row r="29" spans="1:26" ht="18.75" customHeight="1" x14ac:dyDescent="0.3">
      <c r="A29" s="111" t="s">
        <v>278</v>
      </c>
      <c r="B29" s="105"/>
      <c r="C29" s="169">
        <v>3560000</v>
      </c>
      <c r="D29" s="115"/>
      <c r="E29" s="115"/>
      <c r="F29" s="115"/>
      <c r="G29" s="115"/>
      <c r="H29" s="115"/>
      <c r="I29" s="115"/>
      <c r="J29" s="115"/>
      <c r="K29" s="115"/>
      <c r="L29" s="115"/>
      <c r="M29" s="115"/>
      <c r="N29" s="115"/>
      <c r="O29" s="115"/>
      <c r="P29" s="115"/>
      <c r="Q29" s="115"/>
      <c r="R29" s="115"/>
      <c r="S29" s="115"/>
      <c r="T29" s="115"/>
      <c r="U29" s="115"/>
      <c r="V29" s="115"/>
      <c r="W29" s="115"/>
      <c r="X29" s="115"/>
      <c r="Y29" s="115"/>
      <c r="Z29" s="115"/>
    </row>
    <row r="30" spans="1:26" ht="18.75" customHeight="1" x14ac:dyDescent="0.3">
      <c r="A30" s="30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row>
    <row r="31" spans="1:26" ht="18.75" customHeight="1" x14ac:dyDescent="0.3">
      <c r="A31" s="30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row>
    <row r="32" spans="1:26" ht="18.75" customHeight="1" x14ac:dyDescent="0.35">
      <c r="A32" s="306"/>
      <c r="B32" s="303"/>
      <c r="C32" s="303"/>
      <c r="D32" s="303"/>
      <c r="E32" s="303"/>
      <c r="F32" s="303"/>
      <c r="G32" s="303"/>
      <c r="H32" s="303"/>
      <c r="I32" s="303"/>
      <c r="J32" s="303"/>
      <c r="K32" s="303"/>
      <c r="L32" s="303"/>
      <c r="M32" s="303"/>
      <c r="N32" s="115"/>
      <c r="O32" s="115"/>
      <c r="P32" s="115"/>
      <c r="Q32" s="115"/>
      <c r="R32" s="115"/>
      <c r="S32" s="115"/>
      <c r="T32" s="115"/>
      <c r="U32" s="115"/>
      <c r="V32" s="115"/>
      <c r="W32" s="115"/>
      <c r="X32" s="115"/>
      <c r="Y32" s="115"/>
      <c r="Z32" s="115"/>
    </row>
    <row r="33" spans="1:26" ht="18.75" customHeight="1" x14ac:dyDescent="0.35">
      <c r="A33" s="306"/>
      <c r="B33" s="303"/>
      <c r="C33" s="303"/>
      <c r="D33" s="303"/>
      <c r="E33" s="303"/>
      <c r="F33" s="303"/>
      <c r="G33" s="303"/>
      <c r="H33" s="303"/>
      <c r="I33" s="303"/>
      <c r="J33" s="303"/>
      <c r="K33" s="303"/>
      <c r="L33" s="303"/>
      <c r="M33" s="303"/>
      <c r="N33" s="115"/>
      <c r="O33" s="115"/>
      <c r="P33" s="115"/>
      <c r="Q33" s="115"/>
      <c r="R33" s="115"/>
      <c r="S33" s="115"/>
      <c r="T33" s="115"/>
      <c r="U33" s="115"/>
      <c r="V33" s="115"/>
      <c r="W33" s="115"/>
      <c r="X33" s="115"/>
      <c r="Y33" s="115"/>
      <c r="Z33" s="115"/>
    </row>
    <row r="34" spans="1:26" ht="18.75" customHeight="1" x14ac:dyDescent="0.3">
      <c r="A34" s="30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row>
    <row r="35" spans="1:26" ht="18.75" customHeight="1" x14ac:dyDescent="0.3">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row>
    <row r="36" spans="1:26" ht="18.75" customHeight="1" x14ac:dyDescent="0.3">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row>
    <row r="37" spans="1:26" ht="18.75" customHeight="1" x14ac:dyDescent="0.3">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row>
    <row r="38" spans="1:26" ht="18.75" customHeight="1" x14ac:dyDescent="0.3">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row>
    <row r="39" spans="1:26" ht="18.75" customHeight="1" x14ac:dyDescent="0.3">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row>
    <row r="40" spans="1:26" ht="18.75" customHeight="1" x14ac:dyDescent="0.3">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row>
    <row r="41" spans="1:26" ht="18.75" customHeight="1" x14ac:dyDescent="0.3">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row>
    <row r="42" spans="1:26" ht="18.75" customHeight="1" x14ac:dyDescent="0.3">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row>
    <row r="43" spans="1:26" ht="18.75" customHeight="1" x14ac:dyDescent="0.3">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row>
    <row r="44" spans="1:26" ht="18.75" customHeight="1" x14ac:dyDescent="0.3">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row>
    <row r="45" spans="1:26" ht="18.75" customHeight="1" x14ac:dyDescent="0.3">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row>
    <row r="46" spans="1:26" ht="18.75" customHeight="1" x14ac:dyDescent="0.3">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row>
    <row r="47" spans="1:26" ht="18.75" customHeight="1" x14ac:dyDescent="0.3">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row>
    <row r="48" spans="1:26" ht="18.75" customHeight="1" x14ac:dyDescent="0.3">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row>
    <row r="49" spans="1:26" ht="18.75" customHeight="1" x14ac:dyDescent="0.3">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row>
    <row r="50" spans="1:26" ht="18.75" customHeight="1" x14ac:dyDescent="0.3">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row>
    <row r="51" spans="1:26" ht="18.75" customHeight="1" x14ac:dyDescent="0.3">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row>
    <row r="52" spans="1:26" ht="18.75" customHeight="1" x14ac:dyDescent="0.3">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row>
    <row r="53" spans="1:26" ht="18.75" customHeight="1" x14ac:dyDescent="0.3">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row>
    <row r="54" spans="1:26" ht="18.75" customHeight="1" x14ac:dyDescent="0.3">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row>
    <row r="55" spans="1:26" ht="18.75" customHeight="1" x14ac:dyDescent="0.3">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row>
    <row r="56" spans="1:26" ht="18.75" customHeight="1" x14ac:dyDescent="0.3">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row>
    <row r="57" spans="1:26" ht="18.75" customHeight="1" x14ac:dyDescent="0.3">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row>
    <row r="58" spans="1:26" ht="18.75" customHeight="1" x14ac:dyDescent="0.3">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row>
    <row r="59" spans="1:26" ht="18.75" customHeight="1" x14ac:dyDescent="0.3">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row>
    <row r="60" spans="1:26" ht="18.75" customHeight="1" x14ac:dyDescent="0.3">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row>
    <row r="61" spans="1:26" ht="18.75" customHeight="1" x14ac:dyDescent="0.3">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row>
    <row r="62" spans="1:26" ht="18.75" customHeight="1" x14ac:dyDescent="0.3">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row>
    <row r="63" spans="1:26" ht="18.75" customHeight="1" x14ac:dyDescent="0.3">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row>
    <row r="64" spans="1:26" ht="18.75" customHeight="1" x14ac:dyDescent="0.3">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row>
    <row r="65" spans="1:26" ht="18.75" customHeight="1" x14ac:dyDescent="0.3">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row>
    <row r="66" spans="1:26" ht="18.75" customHeight="1" x14ac:dyDescent="0.3">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row>
    <row r="67" spans="1:26" ht="18.75" customHeight="1" x14ac:dyDescent="0.3">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row>
    <row r="68" spans="1:26" ht="18.75" customHeight="1" x14ac:dyDescent="0.3">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row>
    <row r="69" spans="1:26" ht="18.75" customHeight="1" x14ac:dyDescent="0.3">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row>
    <row r="70" spans="1:26" ht="18.75" customHeight="1" x14ac:dyDescent="0.3">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row>
    <row r="71" spans="1:26" ht="18.75" customHeight="1" x14ac:dyDescent="0.3">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row>
    <row r="72" spans="1:26" ht="18.75" customHeight="1" x14ac:dyDescent="0.3">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row>
    <row r="73" spans="1:26" ht="18.75" customHeight="1" x14ac:dyDescent="0.3">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row>
    <row r="74" spans="1:26" ht="18.75" customHeight="1" x14ac:dyDescent="0.3">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row>
    <row r="75" spans="1:26" ht="18.75" customHeight="1" x14ac:dyDescent="0.3">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row>
    <row r="76" spans="1:26" ht="18.75" customHeight="1" x14ac:dyDescent="0.3">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row>
    <row r="77" spans="1:26" ht="18.75" customHeight="1" x14ac:dyDescent="0.3">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row>
    <row r="78" spans="1:26" ht="18.75" customHeight="1" x14ac:dyDescent="0.3">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row>
    <row r="79" spans="1:26" ht="18.75" customHeight="1" x14ac:dyDescent="0.3">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row>
    <row r="80" spans="1:26" ht="18.75" customHeight="1" x14ac:dyDescent="0.3">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row>
    <row r="81" spans="1:26" ht="18.75" customHeight="1" x14ac:dyDescent="0.3">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row>
    <row r="82" spans="1:26" ht="18.75" customHeight="1" x14ac:dyDescent="0.3">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row>
    <row r="83" spans="1:26" ht="18.75" customHeight="1" x14ac:dyDescent="0.3">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row>
    <row r="84" spans="1:26" ht="18.75" customHeight="1" x14ac:dyDescent="0.3">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row>
    <row r="85" spans="1:26" ht="18.75" customHeight="1" x14ac:dyDescent="0.3">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row>
    <row r="86" spans="1:26" ht="18.75" customHeight="1" x14ac:dyDescent="0.3">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row>
    <row r="87" spans="1:26" ht="18.75" customHeight="1" x14ac:dyDescent="0.3">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row>
    <row r="88" spans="1:26" ht="18.75" customHeight="1" x14ac:dyDescent="0.3">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row>
    <row r="89" spans="1:26" ht="18.75" customHeight="1" x14ac:dyDescent="0.3">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row>
    <row r="90" spans="1:26" ht="18.75" customHeight="1" x14ac:dyDescent="0.3">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row>
    <row r="91" spans="1:26" ht="18.75" customHeight="1" x14ac:dyDescent="0.3">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row>
    <row r="92" spans="1:26" ht="18.75" customHeight="1" x14ac:dyDescent="0.3">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row>
    <row r="93" spans="1:26" ht="18.75" customHeight="1" x14ac:dyDescent="0.3">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row>
  </sheetData>
  <mergeCells count="2">
    <mergeCell ref="A1:C1"/>
    <mergeCell ref="A2:C2"/>
  </mergeCells>
  <printOptions horizontalCentered="1"/>
  <pageMargins left="0.2" right="0.2" top="0.2" bottom="0.2" header="0.2" footer="0.2"/>
  <pageSetup scale="63" orientation="landscape" r:id="rId1"/>
  <headerFooter scaleWithDoc="0">
    <oddFooter>&amp;R&amp;P</oddFoot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80" zoomScaleNormal="80" workbookViewId="0">
      <selection activeCell="M14" sqref="M14"/>
    </sheetView>
  </sheetViews>
  <sheetFormatPr defaultColWidth="21.44140625" defaultRowHeight="16.8" x14ac:dyDescent="0.3"/>
  <cols>
    <col min="1" max="1" width="13.6640625" style="125" bestFit="1" customWidth="1"/>
    <col min="2" max="2" width="1.6640625" style="125" customWidth="1"/>
    <col min="3" max="3" width="12.6640625" style="125" bestFit="1" customWidth="1"/>
    <col min="4" max="4" width="1.6640625" style="125" customWidth="1"/>
    <col min="5" max="5" width="11" style="125" bestFit="1" customWidth="1"/>
    <col min="6" max="6" width="1.6640625" style="125" customWidth="1"/>
    <col min="7" max="7" width="11" style="125" bestFit="1" customWidth="1"/>
    <col min="8" max="8" width="1.6640625" style="125" customWidth="1"/>
    <col min="9" max="9" width="14.77734375" style="125" bestFit="1" customWidth="1"/>
    <col min="10" max="10" width="1.6640625" style="125" customWidth="1"/>
    <col min="11" max="11" width="11" style="125" bestFit="1" customWidth="1"/>
    <col min="12" max="12" width="1.6640625" style="125" customWidth="1"/>
    <col min="13" max="13" width="11" style="125" bestFit="1" customWidth="1"/>
    <col min="14" max="14" width="1.6640625" style="125" customWidth="1"/>
    <col min="15" max="15" width="11" style="125" bestFit="1" customWidth="1"/>
    <col min="16" max="16" width="1.6640625" style="125" customWidth="1"/>
    <col min="17" max="17" width="13.6640625" style="125" bestFit="1" customWidth="1"/>
    <col min="18" max="18" width="1.6640625" style="125" customWidth="1"/>
    <col min="19" max="19" width="12.6640625" style="125" bestFit="1" customWidth="1"/>
    <col min="20" max="20" width="1.6640625" style="125" customWidth="1"/>
    <col min="21" max="21" width="11" style="125" bestFit="1" customWidth="1"/>
    <col min="22" max="22" width="1.6640625" style="125" customWidth="1"/>
    <col min="23" max="23" width="11" style="125" bestFit="1" customWidth="1"/>
    <col min="24" max="16384" width="21.44140625" style="125"/>
  </cols>
  <sheetData>
    <row r="1" spans="1:23" s="122" customFormat="1" ht="19.2" x14ac:dyDescent="0.35">
      <c r="A1" s="325" t="s">
        <v>279</v>
      </c>
      <c r="B1" s="326"/>
      <c r="C1" s="326"/>
      <c r="D1" s="327"/>
      <c r="E1" s="327"/>
      <c r="F1" s="326"/>
      <c r="G1" s="328"/>
      <c r="H1" s="123"/>
      <c r="I1" s="325" t="s">
        <v>279</v>
      </c>
      <c r="J1" s="326"/>
      <c r="K1" s="326"/>
      <c r="L1" s="327"/>
      <c r="M1" s="326"/>
      <c r="N1" s="327"/>
      <c r="O1" s="328"/>
      <c r="P1" s="123"/>
      <c r="Q1" s="325" t="s">
        <v>279</v>
      </c>
      <c r="R1" s="329"/>
      <c r="S1" s="329"/>
      <c r="T1" s="329"/>
      <c r="U1" s="329"/>
      <c r="V1" s="329"/>
      <c r="W1" s="330"/>
    </row>
    <row r="2" spans="1:23" s="122" customFormat="1" ht="19.2" x14ac:dyDescent="0.35">
      <c r="A2" s="331" t="s">
        <v>280</v>
      </c>
      <c r="B2" s="315"/>
      <c r="C2" s="315"/>
      <c r="D2" s="332"/>
      <c r="E2" s="332"/>
      <c r="F2" s="315"/>
      <c r="G2" s="333"/>
      <c r="H2" s="123"/>
      <c r="I2" s="331" t="s">
        <v>280</v>
      </c>
      <c r="J2" s="315"/>
      <c r="K2" s="315"/>
      <c r="L2" s="332"/>
      <c r="M2" s="315"/>
      <c r="N2" s="332"/>
      <c r="O2" s="333"/>
      <c r="P2" s="123"/>
      <c r="Q2" s="331" t="s">
        <v>281</v>
      </c>
      <c r="R2" s="334"/>
      <c r="S2" s="334"/>
      <c r="T2" s="334"/>
      <c r="U2" s="334"/>
      <c r="V2" s="334"/>
      <c r="W2" s="335"/>
    </row>
    <row r="3" spans="1:23" x14ac:dyDescent="0.3">
      <c r="A3" s="336" t="s">
        <v>282</v>
      </c>
      <c r="B3" s="337"/>
      <c r="C3" s="337"/>
      <c r="D3" s="338"/>
      <c r="E3" s="338"/>
      <c r="F3" s="337"/>
      <c r="G3" s="339"/>
      <c r="H3" s="115"/>
      <c r="I3" s="336" t="s">
        <v>283</v>
      </c>
      <c r="J3" s="337"/>
      <c r="K3" s="337"/>
      <c r="L3" s="338"/>
      <c r="M3" s="337"/>
      <c r="N3" s="338"/>
      <c r="O3" s="339"/>
      <c r="P3" s="115"/>
      <c r="Q3" s="336" t="s">
        <v>284</v>
      </c>
      <c r="R3" s="340"/>
      <c r="S3" s="340"/>
      <c r="T3" s="340"/>
      <c r="U3" s="340"/>
      <c r="V3" s="340"/>
      <c r="W3" s="341"/>
    </row>
    <row r="4" spans="1:23" x14ac:dyDescent="0.3">
      <c r="A4" s="137" t="s">
        <v>285</v>
      </c>
      <c r="B4" s="138"/>
      <c r="C4" s="139" t="s">
        <v>286</v>
      </c>
      <c r="D4" s="140" t="s">
        <v>38</v>
      </c>
      <c r="E4" s="141" t="s">
        <v>37</v>
      </c>
      <c r="F4" s="140" t="s">
        <v>38</v>
      </c>
      <c r="G4" s="142" t="s">
        <v>39</v>
      </c>
      <c r="H4" s="115"/>
      <c r="I4" s="137" t="s">
        <v>287</v>
      </c>
      <c r="J4" s="138"/>
      <c r="K4" s="141" t="s">
        <v>286</v>
      </c>
      <c r="L4" s="143" t="s">
        <v>38</v>
      </c>
      <c r="M4" s="144" t="s">
        <v>37</v>
      </c>
      <c r="N4" s="140" t="s">
        <v>38</v>
      </c>
      <c r="O4" s="142" t="s">
        <v>39</v>
      </c>
      <c r="P4" s="115"/>
      <c r="Q4" s="137" t="s">
        <v>285</v>
      </c>
      <c r="R4" s="138"/>
      <c r="S4" s="141" t="s">
        <v>286</v>
      </c>
      <c r="T4" s="143" t="s">
        <v>38</v>
      </c>
      <c r="U4" s="144" t="s">
        <v>37</v>
      </c>
      <c r="V4" s="140" t="s">
        <v>38</v>
      </c>
      <c r="W4" s="142" t="s">
        <v>39</v>
      </c>
    </row>
    <row r="5" spans="1:23" x14ac:dyDescent="0.3">
      <c r="A5" s="145" t="s">
        <v>288</v>
      </c>
      <c r="B5" s="115"/>
      <c r="C5" s="146">
        <v>94.856999999999999</v>
      </c>
      <c r="D5" s="147"/>
      <c r="E5" s="148">
        <v>47.326000000000001</v>
      </c>
      <c r="F5" s="115"/>
      <c r="G5" s="149">
        <v>31.776</v>
      </c>
      <c r="H5" s="115"/>
      <c r="I5" s="145" t="s">
        <v>288</v>
      </c>
      <c r="J5" s="115"/>
      <c r="K5" s="65">
        <v>4.407</v>
      </c>
      <c r="L5" s="115"/>
      <c r="M5" s="149">
        <v>3.1890000000000001</v>
      </c>
      <c r="N5" s="115"/>
      <c r="O5" s="149">
        <v>2.3719999999999999</v>
      </c>
      <c r="P5" s="115"/>
      <c r="Q5" s="145" t="s">
        <v>288</v>
      </c>
      <c r="R5" s="115"/>
      <c r="S5" s="65">
        <v>108.12</v>
      </c>
      <c r="T5" s="115"/>
      <c r="U5" s="149">
        <v>47.76</v>
      </c>
      <c r="V5" s="115"/>
      <c r="W5" s="149">
        <v>30.7</v>
      </c>
    </row>
    <row r="6" spans="1:23" x14ac:dyDescent="0.3">
      <c r="A6" s="145" t="s">
        <v>289</v>
      </c>
      <c r="B6" s="115"/>
      <c r="C6" s="65">
        <v>100.675</v>
      </c>
      <c r="D6" s="115"/>
      <c r="E6" s="149">
        <v>50.725000000000001</v>
      </c>
      <c r="F6" s="115"/>
      <c r="G6" s="149">
        <v>30.617000000000001</v>
      </c>
      <c r="H6" s="115"/>
      <c r="I6" s="145" t="s">
        <v>289</v>
      </c>
      <c r="J6" s="115"/>
      <c r="K6" s="65">
        <v>5.5570000000000004</v>
      </c>
      <c r="L6" s="115"/>
      <c r="M6" s="149">
        <v>2.8660000000000001</v>
      </c>
      <c r="N6" s="115"/>
      <c r="O6" s="149">
        <v>2.1890000000000001</v>
      </c>
      <c r="P6" s="115"/>
      <c r="Q6" s="145" t="s">
        <v>289</v>
      </c>
      <c r="R6" s="115"/>
      <c r="S6" s="65">
        <v>108.9</v>
      </c>
      <c r="T6" s="115"/>
      <c r="U6" s="149">
        <v>58.1</v>
      </c>
      <c r="V6" s="115"/>
      <c r="W6" s="149">
        <v>32.18</v>
      </c>
    </row>
    <row r="7" spans="1:23" x14ac:dyDescent="0.3">
      <c r="A7" s="145" t="s">
        <v>290</v>
      </c>
      <c r="B7" s="115"/>
      <c r="C7" s="65">
        <v>100.509</v>
      </c>
      <c r="D7" s="115"/>
      <c r="E7" s="149">
        <v>47.853999999999999</v>
      </c>
      <c r="F7" s="115"/>
      <c r="G7" s="149">
        <v>37.960999999999999</v>
      </c>
      <c r="H7" s="115"/>
      <c r="I7" s="145" t="s">
        <v>290</v>
      </c>
      <c r="J7" s="115"/>
      <c r="K7" s="65">
        <v>4.8550000000000004</v>
      </c>
      <c r="L7" s="115"/>
      <c r="M7" s="149">
        <v>2.8940000000000001</v>
      </c>
      <c r="N7" s="115"/>
      <c r="O7" s="149">
        <v>1.7110000000000001</v>
      </c>
      <c r="P7" s="115"/>
      <c r="Q7" s="145" t="s">
        <v>290</v>
      </c>
      <c r="R7" s="115"/>
      <c r="S7" s="65">
        <v>107.48</v>
      </c>
      <c r="T7" s="115"/>
      <c r="U7" s="149">
        <v>55.89</v>
      </c>
      <c r="V7" s="115"/>
      <c r="W7" s="149">
        <v>38.21</v>
      </c>
    </row>
    <row r="8" spans="1:23" x14ac:dyDescent="0.3">
      <c r="A8" s="145" t="s">
        <v>291</v>
      </c>
      <c r="B8" s="115"/>
      <c r="C8" s="65">
        <v>102.035</v>
      </c>
      <c r="D8" s="115"/>
      <c r="E8" s="149">
        <v>54.628</v>
      </c>
      <c r="F8" s="115"/>
      <c r="G8" s="149">
        <v>41.125</v>
      </c>
      <c r="H8" s="115"/>
      <c r="I8" s="145" t="s">
        <v>291</v>
      </c>
      <c r="J8" s="115"/>
      <c r="K8" s="65">
        <v>4.5839999999999996</v>
      </c>
      <c r="L8" s="115"/>
      <c r="M8" s="149">
        <v>2.59</v>
      </c>
      <c r="N8" s="115"/>
      <c r="O8" s="149">
        <v>1.903</v>
      </c>
      <c r="P8" s="115"/>
      <c r="Q8" s="145" t="s">
        <v>291</v>
      </c>
      <c r="R8" s="115"/>
      <c r="S8" s="65">
        <v>107.76</v>
      </c>
      <c r="T8" s="115"/>
      <c r="U8" s="149">
        <v>59.52</v>
      </c>
      <c r="V8" s="115"/>
      <c r="W8" s="149">
        <v>41.58</v>
      </c>
    </row>
    <row r="9" spans="1:23" x14ac:dyDescent="0.3">
      <c r="A9" s="145" t="s">
        <v>292</v>
      </c>
      <c r="B9" s="115"/>
      <c r="C9" s="65">
        <v>101.795</v>
      </c>
      <c r="D9" s="115"/>
      <c r="E9" s="149">
        <v>59.372</v>
      </c>
      <c r="F9" s="115"/>
      <c r="G9" s="149">
        <v>46.796999999999997</v>
      </c>
      <c r="H9" s="115"/>
      <c r="I9" s="145" t="s">
        <v>292</v>
      </c>
      <c r="J9" s="115"/>
      <c r="K9" s="65">
        <v>4.7949999999999999</v>
      </c>
      <c r="L9" s="115"/>
      <c r="M9" s="149">
        <v>2.5169999999999999</v>
      </c>
      <c r="N9" s="115"/>
      <c r="O9" s="149">
        <v>1.9950000000000001</v>
      </c>
      <c r="P9" s="115"/>
      <c r="Q9" s="145" t="s">
        <v>292</v>
      </c>
      <c r="R9" s="115"/>
      <c r="S9" s="65">
        <v>109.54</v>
      </c>
      <c r="T9" s="115"/>
      <c r="U9" s="149">
        <v>64.08</v>
      </c>
      <c r="V9" s="115"/>
      <c r="W9" s="149">
        <v>46.74</v>
      </c>
    </row>
    <row r="10" spans="1:23" x14ac:dyDescent="0.3">
      <c r="A10" s="145" t="s">
        <v>293</v>
      </c>
      <c r="B10" s="115"/>
      <c r="C10" s="65">
        <v>105.14700000000001</v>
      </c>
      <c r="D10" s="115"/>
      <c r="E10" s="149">
        <v>59.829000000000001</v>
      </c>
      <c r="F10" s="115"/>
      <c r="G10" s="149">
        <v>48.853000000000002</v>
      </c>
      <c r="H10" s="115"/>
      <c r="I10" s="145" t="s">
        <v>293</v>
      </c>
      <c r="J10" s="115"/>
      <c r="K10" s="65">
        <v>4.6189999999999998</v>
      </c>
      <c r="L10" s="115"/>
      <c r="M10" s="149">
        <v>2.8149999999999999</v>
      </c>
      <c r="N10" s="115"/>
      <c r="O10" s="149">
        <v>1.9630000000000001</v>
      </c>
      <c r="P10" s="115"/>
      <c r="Q10" s="145" t="s">
        <v>293</v>
      </c>
      <c r="R10" s="115"/>
      <c r="S10" s="65">
        <v>111.8</v>
      </c>
      <c r="T10" s="115"/>
      <c r="U10" s="149">
        <v>61.48</v>
      </c>
      <c r="V10" s="115"/>
      <c r="W10" s="149">
        <v>48.25</v>
      </c>
    </row>
    <row r="11" spans="1:23" x14ac:dyDescent="0.3">
      <c r="A11" s="145" t="s">
        <v>294</v>
      </c>
      <c r="B11" s="115"/>
      <c r="C11" s="65">
        <v>102.392</v>
      </c>
      <c r="D11" s="115"/>
      <c r="E11" s="149">
        <v>50.93</v>
      </c>
      <c r="F11" s="115"/>
      <c r="G11" s="149">
        <v>44.8</v>
      </c>
      <c r="H11" s="115"/>
      <c r="I11" s="145" t="s">
        <v>294</v>
      </c>
      <c r="J11" s="115"/>
      <c r="K11" s="65">
        <v>4.4000000000000004</v>
      </c>
      <c r="L11" s="115"/>
      <c r="M11" s="149">
        <v>2.7730000000000001</v>
      </c>
      <c r="N11" s="115"/>
      <c r="O11" s="149">
        <v>2.9169999999999998</v>
      </c>
      <c r="P11" s="115"/>
      <c r="Q11" s="145" t="s">
        <v>294</v>
      </c>
      <c r="R11" s="115"/>
      <c r="S11" s="65">
        <v>106.77</v>
      </c>
      <c r="T11" s="115"/>
      <c r="U11" s="149">
        <v>56.56</v>
      </c>
      <c r="V11" s="115"/>
      <c r="W11" s="149">
        <v>44.95</v>
      </c>
    </row>
    <row r="12" spans="1:23" x14ac:dyDescent="0.3">
      <c r="A12" s="145" t="s">
        <v>295</v>
      </c>
      <c r="B12" s="115"/>
      <c r="C12" s="65">
        <v>96.075999999999993</v>
      </c>
      <c r="D12" s="115"/>
      <c r="E12" s="149">
        <v>42.889000000000003</v>
      </c>
      <c r="F12" s="115"/>
      <c r="G12" s="149">
        <v>44.798999999999999</v>
      </c>
      <c r="H12" s="115"/>
      <c r="I12" s="145" t="s">
        <v>295</v>
      </c>
      <c r="J12" s="115"/>
      <c r="K12" s="65">
        <v>3.8079999999999998</v>
      </c>
      <c r="L12" s="115"/>
      <c r="M12" s="149">
        <v>2.8860000000000001</v>
      </c>
      <c r="N12" s="115"/>
      <c r="O12" s="149">
        <v>2.6720000000000002</v>
      </c>
      <c r="P12" s="115"/>
      <c r="Q12" s="145" t="s">
        <v>295</v>
      </c>
      <c r="R12" s="115"/>
      <c r="S12" s="65">
        <v>101.61</v>
      </c>
      <c r="T12" s="115"/>
      <c r="U12" s="149">
        <v>46.52</v>
      </c>
      <c r="V12" s="115"/>
      <c r="W12" s="149">
        <v>45.84</v>
      </c>
    </row>
    <row r="13" spans="1:23" x14ac:dyDescent="0.3">
      <c r="A13" s="145" t="s">
        <v>296</v>
      </c>
      <c r="B13" s="115"/>
      <c r="C13" s="65">
        <v>93.034000000000006</v>
      </c>
      <c r="D13" s="115"/>
      <c r="E13" s="149">
        <v>45.465000000000003</v>
      </c>
      <c r="F13" s="115"/>
      <c r="G13" s="149">
        <v>45.225999999999999</v>
      </c>
      <c r="H13" s="115"/>
      <c r="I13" s="145" t="s">
        <v>296</v>
      </c>
      <c r="J13" s="115"/>
      <c r="K13" s="65">
        <v>3.9569999999999999</v>
      </c>
      <c r="L13" s="115"/>
      <c r="M13" s="149">
        <v>2.6379999999999999</v>
      </c>
      <c r="N13" s="115"/>
      <c r="O13" s="149">
        <v>2.8530000000000002</v>
      </c>
      <c r="P13" s="115"/>
      <c r="Q13" s="145" t="s">
        <v>296</v>
      </c>
      <c r="R13" s="115"/>
      <c r="S13" s="65">
        <v>97.09</v>
      </c>
      <c r="T13" s="115"/>
      <c r="U13" s="149">
        <v>47.62</v>
      </c>
      <c r="V13" s="115"/>
      <c r="W13" s="149">
        <v>46.57</v>
      </c>
    </row>
    <row r="14" spans="1:23" x14ac:dyDescent="0.3">
      <c r="A14" s="145" t="s">
        <v>297</v>
      </c>
      <c r="B14" s="115"/>
      <c r="C14" s="65">
        <v>84.338999999999999</v>
      </c>
      <c r="D14" s="115"/>
      <c r="E14" s="149">
        <v>46.29</v>
      </c>
      <c r="F14" s="115"/>
      <c r="G14" s="149">
        <v>49.94</v>
      </c>
      <c r="H14" s="115"/>
      <c r="I14" s="145" t="s">
        <v>297</v>
      </c>
      <c r="J14" s="115"/>
      <c r="K14" s="65">
        <v>3.984</v>
      </c>
      <c r="L14" s="115"/>
      <c r="M14" s="149">
        <v>2.5630000000000002</v>
      </c>
      <c r="N14" s="115"/>
      <c r="O14" s="149">
        <v>2.952</v>
      </c>
      <c r="P14" s="115"/>
      <c r="Q14" s="145" t="s">
        <v>297</v>
      </c>
      <c r="R14" s="115"/>
      <c r="S14" s="65">
        <v>87.43</v>
      </c>
      <c r="T14" s="115"/>
      <c r="U14" s="149">
        <v>48.43</v>
      </c>
      <c r="V14" s="115"/>
      <c r="W14" s="149">
        <v>49.52</v>
      </c>
    </row>
    <row r="15" spans="1:23" x14ac:dyDescent="0.3">
      <c r="A15" s="145" t="s">
        <v>298</v>
      </c>
      <c r="B15" s="115"/>
      <c r="C15" s="65">
        <v>75.81</v>
      </c>
      <c r="D15" s="115"/>
      <c r="E15" s="149">
        <v>42.923000000000002</v>
      </c>
      <c r="F15" s="115"/>
      <c r="G15" s="149">
        <v>45.764000000000003</v>
      </c>
      <c r="H15" s="115"/>
      <c r="I15" s="145" t="s">
        <v>298</v>
      </c>
      <c r="J15" s="115"/>
      <c r="K15" s="65">
        <v>3.7280000000000002</v>
      </c>
      <c r="L15" s="115"/>
      <c r="M15" s="149">
        <v>2.0329999999999999</v>
      </c>
      <c r="N15" s="115"/>
      <c r="O15" s="149">
        <v>2.7639999999999998</v>
      </c>
      <c r="P15" s="115"/>
      <c r="Q15" s="145" t="s">
        <v>298</v>
      </c>
      <c r="R15" s="115"/>
      <c r="S15" s="65">
        <v>79.44</v>
      </c>
      <c r="T15" s="115"/>
      <c r="U15" s="149">
        <v>44.27</v>
      </c>
      <c r="V15" s="115"/>
      <c r="W15" s="149">
        <v>44.73</v>
      </c>
    </row>
    <row r="16" spans="1:23" x14ac:dyDescent="0.3">
      <c r="A16" s="150" t="s">
        <v>299</v>
      </c>
      <c r="B16" s="138"/>
      <c r="C16" s="151">
        <v>59.29</v>
      </c>
      <c r="D16" s="138"/>
      <c r="E16" s="152">
        <v>37.326999999999998</v>
      </c>
      <c r="F16" s="138"/>
      <c r="G16" s="152">
        <v>52.165999999999997</v>
      </c>
      <c r="H16" s="115"/>
      <c r="I16" s="150" t="s">
        <v>299</v>
      </c>
      <c r="J16" s="138"/>
      <c r="K16" s="151">
        <v>4.282</v>
      </c>
      <c r="L16" s="138"/>
      <c r="M16" s="152">
        <v>2.206</v>
      </c>
      <c r="N16" s="138"/>
      <c r="O16" s="152">
        <v>3.2320000000000002</v>
      </c>
      <c r="P16" s="115"/>
      <c r="Q16" s="150" t="s">
        <v>299</v>
      </c>
      <c r="R16" s="138"/>
      <c r="S16" s="151">
        <v>62.34</v>
      </c>
      <c r="T16" s="138"/>
      <c r="U16" s="152">
        <v>37.97</v>
      </c>
      <c r="V16" s="138"/>
      <c r="W16" s="152">
        <v>53.32</v>
      </c>
    </row>
    <row r="17" spans="1:23" x14ac:dyDescent="0.3">
      <c r="A17" s="153" t="s">
        <v>300</v>
      </c>
      <c r="B17" s="138"/>
      <c r="C17" s="154">
        <v>92.91</v>
      </c>
      <c r="D17" s="138"/>
      <c r="E17" s="155">
        <v>48.76</v>
      </c>
      <c r="F17" s="138"/>
      <c r="G17" s="155">
        <v>43.47</v>
      </c>
      <c r="H17" s="115"/>
      <c r="I17" s="153" t="s">
        <v>300</v>
      </c>
      <c r="J17" s="138"/>
      <c r="K17" s="154">
        <v>4.42</v>
      </c>
      <c r="L17" s="138"/>
      <c r="M17" s="155">
        <v>2.66</v>
      </c>
      <c r="N17" s="138"/>
      <c r="O17" s="155">
        <v>2.46</v>
      </c>
      <c r="P17" s="115"/>
      <c r="Q17" s="153" t="s">
        <v>300</v>
      </c>
      <c r="R17" s="138"/>
      <c r="S17" s="156">
        <v>99.02</v>
      </c>
      <c r="T17" s="138"/>
      <c r="U17" s="157">
        <v>52.35</v>
      </c>
      <c r="V17" s="138"/>
      <c r="W17" s="157">
        <v>43.55</v>
      </c>
    </row>
    <row r="18" spans="1:23" x14ac:dyDescent="0.3">
      <c r="A18" s="115"/>
      <c r="B18" s="115"/>
      <c r="C18" s="115"/>
      <c r="D18" s="115"/>
      <c r="E18" s="115"/>
      <c r="F18" s="115"/>
      <c r="G18" s="115"/>
      <c r="H18" s="115"/>
      <c r="I18" s="115"/>
      <c r="J18" s="115"/>
      <c r="K18" s="115"/>
      <c r="L18" s="115"/>
      <c r="M18" s="115"/>
      <c r="N18" s="115"/>
      <c r="O18" s="115"/>
      <c r="P18" s="115"/>
      <c r="Q18" s="115"/>
      <c r="R18" s="115"/>
      <c r="S18" s="115"/>
      <c r="T18" s="115"/>
      <c r="U18" s="115"/>
      <c r="V18" s="115"/>
      <c r="W18" s="115"/>
    </row>
    <row r="19" spans="1:23" x14ac:dyDescent="0.3">
      <c r="A19" s="342" t="s">
        <v>279</v>
      </c>
      <c r="B19" s="343"/>
      <c r="C19" s="343"/>
      <c r="D19" s="344"/>
      <c r="E19" s="344"/>
      <c r="F19" s="343"/>
      <c r="G19" s="345"/>
      <c r="H19" s="115"/>
      <c r="I19" s="342" t="s">
        <v>279</v>
      </c>
      <c r="J19" s="343"/>
      <c r="K19" s="343"/>
      <c r="L19" s="346"/>
      <c r="M19" s="343"/>
      <c r="N19" s="346"/>
      <c r="O19" s="345"/>
      <c r="P19" s="115"/>
      <c r="Q19" s="342" t="s">
        <v>279</v>
      </c>
      <c r="R19" s="347"/>
      <c r="S19" s="347"/>
      <c r="T19" s="347"/>
      <c r="U19" s="347"/>
      <c r="V19" s="347"/>
      <c r="W19" s="346"/>
    </row>
    <row r="20" spans="1:23" x14ac:dyDescent="0.3">
      <c r="A20" s="352" t="s">
        <v>304</v>
      </c>
      <c r="B20" s="318"/>
      <c r="C20" s="318"/>
      <c r="D20" s="353"/>
      <c r="E20" s="353"/>
      <c r="F20" s="318"/>
      <c r="G20" s="354"/>
      <c r="H20" s="115"/>
      <c r="I20" s="352" t="s">
        <v>304</v>
      </c>
      <c r="J20" s="319"/>
      <c r="K20" s="319"/>
      <c r="L20" s="355"/>
      <c r="M20" s="319"/>
      <c r="N20" s="355"/>
      <c r="O20" s="354"/>
      <c r="P20" s="115"/>
      <c r="Q20" s="352" t="s">
        <v>305</v>
      </c>
      <c r="R20" s="356"/>
      <c r="S20" s="356"/>
      <c r="T20" s="356"/>
      <c r="U20" s="356"/>
      <c r="V20" s="356"/>
      <c r="W20" s="355"/>
    </row>
    <row r="21" spans="1:23" x14ac:dyDescent="0.3">
      <c r="A21" s="336" t="s">
        <v>301</v>
      </c>
      <c r="B21" s="337"/>
      <c r="C21" s="337"/>
      <c r="D21" s="338"/>
      <c r="E21" s="338"/>
      <c r="F21" s="337"/>
      <c r="G21" s="339"/>
      <c r="H21" s="115"/>
      <c r="I21" s="336" t="s">
        <v>302</v>
      </c>
      <c r="J21" s="337"/>
      <c r="K21" s="337"/>
      <c r="L21" s="341"/>
      <c r="M21" s="337"/>
      <c r="N21" s="341"/>
      <c r="O21" s="339"/>
      <c r="P21" s="115"/>
      <c r="Q21" s="336" t="s">
        <v>303</v>
      </c>
      <c r="R21" s="340"/>
      <c r="S21" s="340"/>
      <c r="T21" s="340"/>
      <c r="U21" s="340"/>
      <c r="V21" s="340"/>
      <c r="W21" s="341"/>
    </row>
    <row r="22" spans="1:23" x14ac:dyDescent="0.3">
      <c r="A22" s="137" t="s">
        <v>285</v>
      </c>
      <c r="B22" s="138"/>
      <c r="C22" s="141" t="s">
        <v>286</v>
      </c>
      <c r="D22" s="143" t="s">
        <v>38</v>
      </c>
      <c r="E22" s="144" t="s">
        <v>37</v>
      </c>
      <c r="F22" s="143" t="s">
        <v>38</v>
      </c>
      <c r="G22" s="144" t="s">
        <v>39</v>
      </c>
      <c r="H22" s="115"/>
      <c r="I22" s="137" t="s">
        <v>285</v>
      </c>
      <c r="J22" s="138"/>
      <c r="K22" s="141" t="s">
        <v>286</v>
      </c>
      <c r="L22" s="143" t="s">
        <v>38</v>
      </c>
      <c r="M22" s="144" t="s">
        <v>37</v>
      </c>
      <c r="N22" s="140" t="s">
        <v>38</v>
      </c>
      <c r="O22" s="142" t="s">
        <v>39</v>
      </c>
      <c r="P22" s="115"/>
      <c r="Q22" s="137" t="s">
        <v>285</v>
      </c>
      <c r="R22" s="138"/>
      <c r="S22" s="141" t="s">
        <v>286</v>
      </c>
      <c r="T22" s="143" t="s">
        <v>38</v>
      </c>
      <c r="U22" s="144" t="s">
        <v>37</v>
      </c>
      <c r="V22" s="140" t="s">
        <v>38</v>
      </c>
      <c r="W22" s="142" t="s">
        <v>39</v>
      </c>
    </row>
    <row r="23" spans="1:23" x14ac:dyDescent="0.3">
      <c r="A23" s="145" t="s">
        <v>288</v>
      </c>
      <c r="B23" s="115"/>
      <c r="C23" s="65">
        <v>39.768000000000001</v>
      </c>
      <c r="D23" s="115"/>
      <c r="E23" s="149">
        <v>17.294</v>
      </c>
      <c r="F23" s="115"/>
      <c r="G23" s="149">
        <v>12.805</v>
      </c>
      <c r="H23" s="115"/>
      <c r="I23" s="158" t="s">
        <v>288</v>
      </c>
      <c r="J23" s="147"/>
      <c r="K23" s="146">
        <v>43.720999999999997</v>
      </c>
      <c r="L23" s="147"/>
      <c r="M23" s="148">
        <v>16.93</v>
      </c>
      <c r="N23" s="147"/>
      <c r="O23" s="148">
        <v>12.186</v>
      </c>
      <c r="P23" s="115"/>
      <c r="Q23" s="158" t="s">
        <v>288</v>
      </c>
      <c r="R23" s="147"/>
      <c r="S23" s="146">
        <v>102.90600000000001</v>
      </c>
      <c r="T23" s="147"/>
      <c r="U23" s="148">
        <v>48.823999999999998</v>
      </c>
      <c r="V23" s="147"/>
      <c r="W23" s="148">
        <v>32.828000000000003</v>
      </c>
    </row>
    <row r="24" spans="1:23" x14ac:dyDescent="0.3">
      <c r="A24" s="145" t="s">
        <v>289</v>
      </c>
      <c r="B24" s="115"/>
      <c r="C24" s="65">
        <v>40.99</v>
      </c>
      <c r="D24" s="115"/>
      <c r="E24" s="149">
        <v>19.2</v>
      </c>
      <c r="F24" s="115"/>
      <c r="G24" s="149">
        <v>13.298</v>
      </c>
      <c r="H24" s="115"/>
      <c r="I24" s="145" t="s">
        <v>289</v>
      </c>
      <c r="J24" s="115"/>
      <c r="K24" s="65">
        <v>41.390999999999998</v>
      </c>
      <c r="L24" s="115"/>
      <c r="M24" s="149">
        <v>18.599</v>
      </c>
      <c r="N24" s="115"/>
      <c r="O24" s="149">
        <v>12.46</v>
      </c>
      <c r="P24" s="115"/>
      <c r="Q24" s="145" t="s">
        <v>289</v>
      </c>
      <c r="R24" s="115"/>
      <c r="S24" s="65">
        <v>106.252</v>
      </c>
      <c r="T24" s="115"/>
      <c r="U24" s="149">
        <v>55.298000000000002</v>
      </c>
      <c r="V24" s="115"/>
      <c r="W24" s="149">
        <v>32.473999999999997</v>
      </c>
    </row>
    <row r="25" spans="1:23" x14ac:dyDescent="0.3">
      <c r="A25" s="145" t="s">
        <v>290</v>
      </c>
      <c r="B25" s="115"/>
      <c r="C25" s="65">
        <v>34.637999999999998</v>
      </c>
      <c r="D25" s="115"/>
      <c r="E25" s="149">
        <v>18.681000000000001</v>
      </c>
      <c r="F25" s="115"/>
      <c r="G25" s="149">
        <v>15.53</v>
      </c>
      <c r="H25" s="115"/>
      <c r="I25" s="145" t="s">
        <v>290</v>
      </c>
      <c r="J25" s="115"/>
      <c r="K25" s="65">
        <v>35.174999999999997</v>
      </c>
      <c r="L25" s="115"/>
      <c r="M25" s="149">
        <v>17.670999999999999</v>
      </c>
      <c r="N25" s="115"/>
      <c r="O25" s="149">
        <v>13.837</v>
      </c>
      <c r="P25" s="115"/>
      <c r="Q25" s="145" t="s">
        <v>290</v>
      </c>
      <c r="R25" s="115"/>
      <c r="S25" s="65">
        <v>104.07599999999999</v>
      </c>
      <c r="T25" s="115"/>
      <c r="U25" s="149">
        <v>54.378999999999998</v>
      </c>
      <c r="V25" s="115"/>
      <c r="W25" s="149">
        <v>40.078000000000003</v>
      </c>
    </row>
    <row r="26" spans="1:23" x14ac:dyDescent="0.3">
      <c r="A26" s="145" t="s">
        <v>291</v>
      </c>
      <c r="B26" s="115"/>
      <c r="C26" s="65">
        <v>35.277999999999999</v>
      </c>
      <c r="D26" s="115"/>
      <c r="E26" s="149">
        <v>18.832999999999998</v>
      </c>
      <c r="F26" s="115"/>
      <c r="G26" s="149">
        <v>16.225000000000001</v>
      </c>
      <c r="H26" s="115"/>
      <c r="I26" s="145" t="s">
        <v>291</v>
      </c>
      <c r="J26" s="115"/>
      <c r="K26" s="65">
        <v>35.052</v>
      </c>
      <c r="L26" s="115"/>
      <c r="M26" s="149">
        <v>17.195</v>
      </c>
      <c r="N26" s="115"/>
      <c r="O26" s="149">
        <v>15.288</v>
      </c>
      <c r="P26" s="115"/>
      <c r="Q26" s="145" t="s">
        <v>291</v>
      </c>
      <c r="R26" s="115"/>
      <c r="S26" s="65">
        <v>104.14700000000001</v>
      </c>
      <c r="T26" s="115"/>
      <c r="U26" s="149">
        <v>60.7</v>
      </c>
      <c r="V26" s="115"/>
      <c r="W26" s="149">
        <v>42.587000000000003</v>
      </c>
    </row>
    <row r="27" spans="1:23" x14ac:dyDescent="0.3">
      <c r="A27" s="145" t="s">
        <v>292</v>
      </c>
      <c r="B27" s="115"/>
      <c r="C27" s="65">
        <v>33.968000000000004</v>
      </c>
      <c r="D27" s="115"/>
      <c r="E27" s="149">
        <v>17.904</v>
      </c>
      <c r="F27" s="115"/>
      <c r="G27" s="149">
        <v>17.844999999999999</v>
      </c>
      <c r="H27" s="115"/>
      <c r="I27" s="145" t="s">
        <v>292</v>
      </c>
      <c r="J27" s="115"/>
      <c r="K27" s="65">
        <v>34.034999999999997</v>
      </c>
      <c r="L27" s="115"/>
      <c r="M27" s="149">
        <v>16.114999999999998</v>
      </c>
      <c r="N27" s="115"/>
      <c r="O27" s="149">
        <v>16.893999999999998</v>
      </c>
      <c r="P27" s="115"/>
      <c r="Q27" s="145" t="s">
        <v>292</v>
      </c>
      <c r="R27" s="115"/>
      <c r="S27" s="65">
        <v>104.28400000000001</v>
      </c>
      <c r="T27" s="115"/>
      <c r="U27" s="149">
        <v>64.956999999999994</v>
      </c>
      <c r="V27" s="115"/>
      <c r="W27" s="149">
        <v>48.72</v>
      </c>
    </row>
    <row r="28" spans="1:23" x14ac:dyDescent="0.3">
      <c r="A28" s="145" t="s">
        <v>293</v>
      </c>
      <c r="B28" s="115"/>
      <c r="C28" s="65">
        <v>34.406999999999996</v>
      </c>
      <c r="D28" s="115"/>
      <c r="E28" s="149">
        <v>16.302</v>
      </c>
      <c r="F28" s="115"/>
      <c r="G28" s="149">
        <v>18.456</v>
      </c>
      <c r="H28" s="115"/>
      <c r="I28" s="145" t="s">
        <v>293</v>
      </c>
      <c r="J28" s="115"/>
      <c r="K28" s="65">
        <v>33.816000000000003</v>
      </c>
      <c r="L28" s="115"/>
      <c r="M28" s="149">
        <v>14.79</v>
      </c>
      <c r="N28" s="115"/>
      <c r="O28" s="149">
        <v>17.445</v>
      </c>
      <c r="P28" s="115"/>
      <c r="Q28" s="145" t="s">
        <v>293</v>
      </c>
      <c r="R28" s="115"/>
      <c r="S28" s="65">
        <v>108.21299999999999</v>
      </c>
      <c r="T28" s="115"/>
      <c r="U28" s="149">
        <v>63.238999999999997</v>
      </c>
      <c r="V28" s="115"/>
      <c r="W28" s="149">
        <v>50.600999999999999</v>
      </c>
    </row>
    <row r="29" spans="1:23" x14ac:dyDescent="0.3">
      <c r="A29" s="145" t="s">
        <v>294</v>
      </c>
      <c r="B29" s="115"/>
      <c r="C29" s="65">
        <v>33.295999999999999</v>
      </c>
      <c r="D29" s="115"/>
      <c r="E29" s="149">
        <v>15.962999999999999</v>
      </c>
      <c r="F29" s="115"/>
      <c r="G29" s="149">
        <v>16.949000000000002</v>
      </c>
      <c r="H29" s="115"/>
      <c r="I29" s="145" t="s">
        <v>294</v>
      </c>
      <c r="J29" s="115"/>
      <c r="K29" s="65">
        <v>32.83</v>
      </c>
      <c r="L29" s="115"/>
      <c r="M29" s="149">
        <v>13.933999999999999</v>
      </c>
      <c r="N29" s="115"/>
      <c r="O29" s="149">
        <v>15.28</v>
      </c>
      <c r="P29" s="115"/>
      <c r="Q29" s="145" t="s">
        <v>294</v>
      </c>
      <c r="R29" s="115"/>
      <c r="S29" s="65">
        <v>106.41500000000001</v>
      </c>
      <c r="T29" s="115"/>
      <c r="U29" s="149">
        <v>54.715000000000003</v>
      </c>
      <c r="V29" s="115"/>
      <c r="W29" s="149">
        <v>46.42</v>
      </c>
    </row>
    <row r="30" spans="1:23" x14ac:dyDescent="0.3">
      <c r="A30" s="145" t="s">
        <v>295</v>
      </c>
      <c r="B30" s="115"/>
      <c r="C30" s="65">
        <v>32.116999999999997</v>
      </c>
      <c r="D30" s="115"/>
      <c r="E30" s="149">
        <v>15.138999999999999</v>
      </c>
      <c r="F30" s="115"/>
      <c r="G30" s="149">
        <v>16.471</v>
      </c>
      <c r="H30" s="115"/>
      <c r="I30" s="145" t="s">
        <v>295</v>
      </c>
      <c r="J30" s="115"/>
      <c r="K30" s="65">
        <v>31.413</v>
      </c>
      <c r="L30" s="115"/>
      <c r="M30" s="149">
        <v>13.68</v>
      </c>
      <c r="N30" s="115"/>
      <c r="O30" s="149">
        <v>15.002000000000001</v>
      </c>
      <c r="P30" s="115"/>
      <c r="Q30" s="145" t="s">
        <v>295</v>
      </c>
      <c r="R30" s="115"/>
      <c r="S30" s="65">
        <v>100.134</v>
      </c>
      <c r="T30" s="115"/>
      <c r="U30" s="149">
        <v>47.118000000000002</v>
      </c>
      <c r="V30" s="115"/>
      <c r="W30" s="149">
        <v>46.317</v>
      </c>
    </row>
    <row r="31" spans="1:23" x14ac:dyDescent="0.3">
      <c r="A31" s="145" t="s">
        <v>296</v>
      </c>
      <c r="B31" s="115"/>
      <c r="C31" s="65">
        <v>32.622999999999998</v>
      </c>
      <c r="D31" s="115"/>
      <c r="E31" s="149">
        <v>16.466000000000001</v>
      </c>
      <c r="F31" s="115"/>
      <c r="G31" s="149">
        <v>17.763999999999999</v>
      </c>
      <c r="H31" s="115"/>
      <c r="I31" s="145" t="s">
        <v>296</v>
      </c>
      <c r="J31" s="115"/>
      <c r="K31" s="65">
        <v>32.124000000000002</v>
      </c>
      <c r="L31" s="115"/>
      <c r="M31" s="149">
        <v>15.499000000000001</v>
      </c>
      <c r="N31" s="115"/>
      <c r="O31" s="149">
        <v>16.420999999999999</v>
      </c>
      <c r="P31" s="115"/>
      <c r="Q31" s="145" t="s">
        <v>296</v>
      </c>
      <c r="R31" s="115"/>
      <c r="S31" s="65">
        <v>96.275000000000006</v>
      </c>
      <c r="T31" s="115"/>
      <c r="U31" s="149">
        <v>48.621000000000002</v>
      </c>
      <c r="V31" s="115"/>
      <c r="W31" s="149">
        <v>46.826000000000001</v>
      </c>
    </row>
    <row r="32" spans="1:23" x14ac:dyDescent="0.3">
      <c r="A32" s="145" t="s">
        <v>297</v>
      </c>
      <c r="B32" s="115"/>
      <c r="C32" s="65">
        <v>29.111000000000001</v>
      </c>
      <c r="D32" s="115"/>
      <c r="E32" s="149">
        <v>16.893000000000001</v>
      </c>
      <c r="F32" s="115"/>
      <c r="G32" s="149">
        <v>20.87</v>
      </c>
      <c r="H32" s="115"/>
      <c r="I32" s="145" t="s">
        <v>297</v>
      </c>
      <c r="J32" s="115"/>
      <c r="K32" s="65">
        <v>28.922999999999998</v>
      </c>
      <c r="L32" s="115"/>
      <c r="M32" s="149">
        <v>15.819000000000001</v>
      </c>
      <c r="N32" s="115"/>
      <c r="O32" s="149">
        <v>20.007000000000001</v>
      </c>
      <c r="P32" s="115"/>
      <c r="Q32" s="145" t="s">
        <v>297</v>
      </c>
      <c r="R32" s="115"/>
      <c r="S32" s="65">
        <v>87.475999999999999</v>
      </c>
      <c r="T32" s="115"/>
      <c r="U32" s="149">
        <v>47.326999999999998</v>
      </c>
      <c r="V32" s="115"/>
      <c r="W32" s="149">
        <v>51.363999999999997</v>
      </c>
    </row>
    <row r="33" spans="1:23" x14ac:dyDescent="0.3">
      <c r="A33" s="145" t="s">
        <v>298</v>
      </c>
      <c r="B33" s="115"/>
      <c r="C33" s="65">
        <v>26.228000000000002</v>
      </c>
      <c r="D33" s="115"/>
      <c r="E33" s="149">
        <v>16.347999999999999</v>
      </c>
      <c r="F33" s="115"/>
      <c r="G33" s="149">
        <v>18.923999999999999</v>
      </c>
      <c r="H33" s="115"/>
      <c r="I33" s="145" t="s">
        <v>298</v>
      </c>
      <c r="J33" s="115"/>
      <c r="K33" s="65">
        <v>26.863</v>
      </c>
      <c r="L33" s="115"/>
      <c r="M33" s="149">
        <v>15.097</v>
      </c>
      <c r="N33" s="115"/>
      <c r="O33" s="149">
        <v>18.241</v>
      </c>
      <c r="P33" s="115"/>
      <c r="Q33" s="145" t="s">
        <v>298</v>
      </c>
      <c r="R33" s="115"/>
      <c r="S33" s="65">
        <v>79.106999999999999</v>
      </c>
      <c r="T33" s="115"/>
      <c r="U33" s="149">
        <v>44.393000000000001</v>
      </c>
      <c r="V33" s="115"/>
      <c r="W33" s="149">
        <v>46.686</v>
      </c>
    </row>
    <row r="34" spans="1:23" x14ac:dyDescent="0.3">
      <c r="A34" s="150" t="s">
        <v>299</v>
      </c>
      <c r="B34" s="138"/>
      <c r="C34" s="151">
        <v>19.004999999999999</v>
      </c>
      <c r="D34" s="138"/>
      <c r="E34" s="152">
        <v>14.61</v>
      </c>
      <c r="F34" s="138"/>
      <c r="G34" s="152">
        <v>23.093</v>
      </c>
      <c r="H34" s="115"/>
      <c r="I34" s="150" t="s">
        <v>299</v>
      </c>
      <c r="J34" s="138"/>
      <c r="K34" s="151">
        <v>19.355</v>
      </c>
      <c r="L34" s="138"/>
      <c r="M34" s="152">
        <v>13.571</v>
      </c>
      <c r="N34" s="138"/>
      <c r="O34" s="152">
        <v>22.716999999999999</v>
      </c>
      <c r="P34" s="115"/>
      <c r="Q34" s="150" t="s">
        <v>299</v>
      </c>
      <c r="R34" s="138"/>
      <c r="S34" s="151">
        <v>61.643000000000001</v>
      </c>
      <c r="T34" s="138"/>
      <c r="U34" s="152">
        <v>38.898000000000003</v>
      </c>
      <c r="V34" s="138"/>
      <c r="W34" s="152">
        <v>53.527999999999999</v>
      </c>
    </row>
    <row r="35" spans="1:23" x14ac:dyDescent="0.3">
      <c r="A35" s="153" t="s">
        <v>300</v>
      </c>
      <c r="B35" s="138"/>
      <c r="C35" s="156">
        <v>32.523000000000003</v>
      </c>
      <c r="D35" s="138"/>
      <c r="E35" s="157">
        <v>16.940000000000001</v>
      </c>
      <c r="F35" s="138"/>
      <c r="G35" s="157">
        <v>17.396000000000001</v>
      </c>
      <c r="H35" s="115"/>
      <c r="I35" s="153" t="s">
        <v>300</v>
      </c>
      <c r="J35" s="138"/>
      <c r="K35" s="156">
        <v>32.783999999999999</v>
      </c>
      <c r="L35" s="138"/>
      <c r="M35" s="157">
        <v>15.704000000000001</v>
      </c>
      <c r="N35" s="138"/>
      <c r="O35" s="157">
        <v>16.350999999999999</v>
      </c>
      <c r="P35" s="115"/>
      <c r="Q35" s="153" t="s">
        <v>300</v>
      </c>
      <c r="R35" s="138"/>
      <c r="S35" s="156">
        <v>96.635999999999996</v>
      </c>
      <c r="T35" s="138"/>
      <c r="U35" s="157">
        <v>52.332000000000001</v>
      </c>
      <c r="V35" s="138"/>
      <c r="W35" s="157">
        <v>45.023000000000003</v>
      </c>
    </row>
    <row r="36" spans="1:23" x14ac:dyDescent="0.3">
      <c r="A36" s="159"/>
      <c r="B36" s="115"/>
      <c r="C36" s="160"/>
      <c r="D36" s="115"/>
      <c r="E36" s="161"/>
      <c r="F36" s="115"/>
      <c r="G36" s="160"/>
      <c r="H36" s="115"/>
      <c r="I36" s="115"/>
      <c r="J36" s="131"/>
      <c r="K36" s="131"/>
      <c r="L36" s="131"/>
      <c r="M36" s="162"/>
      <c r="N36" s="131"/>
      <c r="O36" s="163"/>
      <c r="P36" s="131"/>
      <c r="Q36" s="131"/>
      <c r="R36" s="115"/>
      <c r="S36" s="115"/>
      <c r="T36" s="115"/>
      <c r="U36" s="115"/>
      <c r="V36" s="115"/>
      <c r="W36" s="115"/>
    </row>
    <row r="37" spans="1:23" x14ac:dyDescent="0.3">
      <c r="A37" s="348" t="s">
        <v>306</v>
      </c>
      <c r="B37" s="319"/>
      <c r="C37" s="349"/>
      <c r="D37" s="319"/>
      <c r="E37" s="349"/>
      <c r="F37" s="319"/>
      <c r="G37" s="350"/>
      <c r="H37" s="319"/>
      <c r="I37" s="319"/>
      <c r="J37" s="319"/>
      <c r="K37" s="349"/>
      <c r="L37" s="319"/>
      <c r="M37" s="351"/>
      <c r="N37" s="319"/>
      <c r="O37" s="350"/>
      <c r="P37" s="319"/>
      <c r="Q37" s="319"/>
      <c r="R37" s="319"/>
      <c r="S37" s="319"/>
      <c r="T37" s="319"/>
      <c r="U37" s="319"/>
      <c r="V37" s="319"/>
      <c r="W37" s="319"/>
    </row>
    <row r="38" spans="1:23" x14ac:dyDescent="0.3">
      <c r="A38" s="348" t="s">
        <v>307</v>
      </c>
      <c r="B38" s="319"/>
      <c r="C38" s="319"/>
      <c r="D38" s="319"/>
      <c r="E38" s="319"/>
      <c r="F38" s="319"/>
      <c r="G38" s="319"/>
      <c r="H38" s="319"/>
      <c r="I38" s="319"/>
      <c r="J38" s="319"/>
      <c r="K38" s="319"/>
      <c r="L38" s="319"/>
      <c r="M38" s="319"/>
      <c r="N38" s="319"/>
      <c r="O38" s="319"/>
      <c r="P38" s="319"/>
      <c r="Q38" s="319"/>
      <c r="R38" s="319"/>
      <c r="S38" s="319"/>
      <c r="T38" s="319"/>
      <c r="U38" s="319"/>
      <c r="V38" s="319"/>
      <c r="W38" s="319"/>
    </row>
  </sheetData>
  <mergeCells count="20">
    <mergeCell ref="A37:W37"/>
    <mergeCell ref="A38:W38"/>
    <mergeCell ref="A20:G20"/>
    <mergeCell ref="I20:O20"/>
    <mergeCell ref="Q20:W20"/>
    <mergeCell ref="A21:G21"/>
    <mergeCell ref="I21:O21"/>
    <mergeCell ref="Q21:W21"/>
    <mergeCell ref="A3:G3"/>
    <mergeCell ref="I3:O3"/>
    <mergeCell ref="Q3:W3"/>
    <mergeCell ref="A19:G19"/>
    <mergeCell ref="I19:O19"/>
    <mergeCell ref="Q19:W19"/>
    <mergeCell ref="A1:G1"/>
    <mergeCell ref="I1:O1"/>
    <mergeCell ref="Q1:W1"/>
    <mergeCell ref="A2:G2"/>
    <mergeCell ref="I2:O2"/>
    <mergeCell ref="Q2:W2"/>
  </mergeCells>
  <printOptions horizontalCentered="1"/>
  <pageMargins left="0.2" right="0.2" top="0.2" bottom="0.2" header="0.2" footer="0.2"/>
  <pageSetup scale="92" orientation="landscape" r:id="rId1"/>
  <headerFooter scaleWithDoc="0">
    <oddFooter>&amp;R&amp;P</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topLeftCell="A4" zoomScale="70" zoomScaleNormal="70" workbookViewId="0">
      <selection activeCell="L30" sqref="L30:L47"/>
    </sheetView>
  </sheetViews>
  <sheetFormatPr defaultColWidth="21.44140625" defaultRowHeight="16.8" x14ac:dyDescent="0.3"/>
  <cols>
    <col min="1" max="1" width="74.6640625" style="125" bestFit="1" customWidth="1"/>
    <col min="2" max="2" width="3.44140625" style="125" customWidth="1"/>
    <col min="3" max="6" width="16.33203125" style="125" bestFit="1" customWidth="1"/>
    <col min="7" max="7" width="17.33203125" style="125" bestFit="1" customWidth="1"/>
    <col min="8" max="8" width="4.33203125" style="125" customWidth="1"/>
    <col min="9" max="9" width="16.33203125" style="125" bestFit="1" customWidth="1"/>
    <col min="10" max="11" width="15.6640625" style="125" bestFit="1" customWidth="1"/>
    <col min="12" max="12" width="19" style="125" bestFit="1" customWidth="1"/>
    <col min="13" max="13" width="16.77734375" style="125" bestFit="1" customWidth="1"/>
    <col min="14" max="14" width="9.77734375" style="125" customWidth="1"/>
    <col min="15" max="15" width="16.109375" style="125" customWidth="1"/>
    <col min="16" max="16" width="10.109375" style="125" customWidth="1"/>
    <col min="17" max="16384" width="21.44140625" style="125"/>
  </cols>
  <sheetData>
    <row r="1" spans="1:16" s="122" customFormat="1" ht="19.2" x14ac:dyDescent="0.35">
      <c r="A1" s="313" t="s">
        <v>2</v>
      </c>
      <c r="B1" s="314"/>
      <c r="C1" s="315"/>
      <c r="D1" s="315"/>
      <c r="E1" s="315"/>
      <c r="F1" s="315"/>
      <c r="G1" s="315"/>
      <c r="H1" s="315"/>
      <c r="I1" s="315"/>
      <c r="J1" s="316"/>
      <c r="K1" s="316"/>
      <c r="L1" s="314"/>
      <c r="M1" s="314"/>
      <c r="N1" s="117"/>
    </row>
    <row r="2" spans="1:16" s="122" customFormat="1" ht="19.2" x14ac:dyDescent="0.35">
      <c r="A2" s="313" t="s">
        <v>30</v>
      </c>
      <c r="B2" s="314"/>
      <c r="C2" s="315"/>
      <c r="D2" s="315"/>
      <c r="E2" s="315"/>
      <c r="F2" s="315"/>
      <c r="G2" s="315"/>
      <c r="H2" s="315"/>
      <c r="I2" s="315"/>
      <c r="J2" s="316"/>
      <c r="K2" s="316"/>
      <c r="L2" s="314"/>
      <c r="M2" s="314"/>
      <c r="N2" s="117"/>
    </row>
    <row r="3" spans="1:16" x14ac:dyDescent="0.3">
      <c r="A3" s="115"/>
      <c r="B3" s="115"/>
      <c r="C3" s="115"/>
      <c r="D3" s="115"/>
      <c r="E3" s="115"/>
      <c r="F3" s="115"/>
      <c r="G3" s="115"/>
      <c r="H3" s="115"/>
      <c r="I3" s="115"/>
      <c r="J3" s="115"/>
      <c r="K3" s="115"/>
      <c r="L3" s="115"/>
      <c r="M3" s="115"/>
      <c r="N3" s="116"/>
      <c r="O3" s="116"/>
      <c r="P3" s="116"/>
    </row>
    <row r="4" spans="1:16" x14ac:dyDescent="0.3">
      <c r="A4" s="16"/>
      <c r="B4" s="115"/>
      <c r="C4" s="11" t="s">
        <v>31</v>
      </c>
      <c r="D4" s="11" t="s">
        <v>32</v>
      </c>
      <c r="E4" s="11" t="s">
        <v>33</v>
      </c>
      <c r="F4" s="11" t="s">
        <v>34</v>
      </c>
      <c r="G4" s="11" t="s">
        <v>35</v>
      </c>
      <c r="H4" s="12"/>
      <c r="I4" s="11" t="s">
        <v>31</v>
      </c>
      <c r="J4" s="11" t="s">
        <v>32</v>
      </c>
      <c r="K4" s="11" t="s">
        <v>33</v>
      </c>
      <c r="L4" s="11" t="s">
        <v>34</v>
      </c>
      <c r="M4" s="11" t="s">
        <v>35</v>
      </c>
    </row>
    <row r="5" spans="1:16" x14ac:dyDescent="0.3">
      <c r="A5" s="13" t="s">
        <v>36</v>
      </c>
      <c r="B5" s="115"/>
      <c r="C5" s="14" t="s">
        <v>37</v>
      </c>
      <c r="D5" s="14" t="s">
        <v>37</v>
      </c>
      <c r="E5" s="14" t="s">
        <v>37</v>
      </c>
      <c r="F5" s="14" t="s">
        <v>37</v>
      </c>
      <c r="G5" s="14" t="s">
        <v>37</v>
      </c>
      <c r="H5" s="15" t="s">
        <v>38</v>
      </c>
      <c r="I5" s="14" t="s">
        <v>39</v>
      </c>
      <c r="J5" s="14" t="s">
        <v>39</v>
      </c>
      <c r="K5" s="14" t="s">
        <v>39</v>
      </c>
      <c r="L5" s="14" t="s">
        <v>39</v>
      </c>
      <c r="M5" s="14" t="s">
        <v>39</v>
      </c>
    </row>
    <row r="6" spans="1:16" x14ac:dyDescent="0.3">
      <c r="A6" s="16"/>
      <c r="B6" s="115"/>
      <c r="C6" s="22"/>
      <c r="D6" s="22"/>
      <c r="E6" s="22"/>
      <c r="F6" s="22"/>
      <c r="G6" s="22"/>
      <c r="H6" s="115"/>
      <c r="I6" s="22"/>
      <c r="J6" s="22"/>
      <c r="K6" s="22"/>
      <c r="L6" s="22"/>
      <c r="M6" s="22"/>
    </row>
    <row r="7" spans="1:16" x14ac:dyDescent="0.3">
      <c r="A7" s="17" t="s">
        <v>40</v>
      </c>
      <c r="B7" s="115"/>
      <c r="C7" s="22"/>
      <c r="D7" s="22"/>
      <c r="E7" s="22"/>
      <c r="F7" s="22"/>
      <c r="G7" s="22"/>
      <c r="H7" s="115"/>
      <c r="I7" s="22"/>
      <c r="J7" s="22"/>
      <c r="K7" s="22"/>
      <c r="L7" s="22"/>
      <c r="M7" s="22"/>
    </row>
    <row r="8" spans="1:16" x14ac:dyDescent="0.3">
      <c r="A8" s="18" t="s">
        <v>41</v>
      </c>
      <c r="B8" s="115"/>
      <c r="C8" s="99">
        <f>C9+C10</f>
        <v>-250000000</v>
      </c>
      <c r="D8" s="99">
        <f>D9+D10</f>
        <v>-68000000</v>
      </c>
      <c r="E8" s="99">
        <f>E9+E10</f>
        <v>-95000000</v>
      </c>
      <c r="F8" s="99">
        <v>-352000000</v>
      </c>
      <c r="G8" s="99">
        <v>-765000000</v>
      </c>
      <c r="H8" s="24"/>
      <c r="I8" s="99">
        <v>-307000000</v>
      </c>
      <c r="J8" s="99">
        <v>-111000000</v>
      </c>
      <c r="K8" s="99">
        <v>-89000000</v>
      </c>
      <c r="L8" s="99">
        <f>L9+L10</f>
        <v>-136000000</v>
      </c>
      <c r="M8" s="99">
        <f>SUM(I8:L8)</f>
        <v>-643000000</v>
      </c>
    </row>
    <row r="9" spans="1:16" x14ac:dyDescent="0.3">
      <c r="A9" s="18" t="s">
        <v>42</v>
      </c>
      <c r="B9" s="115"/>
      <c r="C9" s="126">
        <v>-89000000</v>
      </c>
      <c r="D9" s="126">
        <v>-23000000</v>
      </c>
      <c r="E9" s="126">
        <v>-34000000</v>
      </c>
      <c r="F9" s="126">
        <v>-133000000</v>
      </c>
      <c r="G9" s="126">
        <v>-279000000</v>
      </c>
      <c r="H9" s="23"/>
      <c r="I9" s="126">
        <v>-112000000</v>
      </c>
      <c r="J9" s="126">
        <v>-41000000</v>
      </c>
      <c r="K9" s="126">
        <v>-30000000</v>
      </c>
      <c r="L9" s="126">
        <v>-45000000</v>
      </c>
      <c r="M9" s="126">
        <f>SUM(I9:L9)</f>
        <v>-228000000</v>
      </c>
    </row>
    <row r="10" spans="1:16" x14ac:dyDescent="0.3">
      <c r="A10" s="19" t="s">
        <v>43</v>
      </c>
      <c r="B10" s="115"/>
      <c r="C10" s="127">
        <v>-161000000</v>
      </c>
      <c r="D10" s="127">
        <v>-45000000</v>
      </c>
      <c r="E10" s="127">
        <v>-61000000</v>
      </c>
      <c r="F10" s="127">
        <v>-219000000</v>
      </c>
      <c r="G10" s="127">
        <v>-486000000</v>
      </c>
      <c r="H10" s="23"/>
      <c r="I10" s="127">
        <v>-195000000</v>
      </c>
      <c r="J10" s="127">
        <v>-70000000</v>
      </c>
      <c r="K10" s="127">
        <v>-59000000</v>
      </c>
      <c r="L10" s="127">
        <v>-91000000</v>
      </c>
      <c r="M10" s="127">
        <f>SUM(I10:L10)</f>
        <v>-415000000</v>
      </c>
    </row>
    <row r="11" spans="1:16" ht="17.399999999999999" x14ac:dyDescent="0.35">
      <c r="A11" s="20" t="s">
        <v>44</v>
      </c>
      <c r="B11" s="115"/>
      <c r="C11" s="128">
        <f>C9/C8</f>
        <v>0.35599999999999998</v>
      </c>
      <c r="D11" s="128">
        <f>D9/D8</f>
        <v>0.33823529411764708</v>
      </c>
      <c r="E11" s="128">
        <f>E9/E8</f>
        <v>0.35789473684210527</v>
      </c>
      <c r="F11" s="128">
        <v>0.38</v>
      </c>
      <c r="G11" s="128">
        <v>0.36</v>
      </c>
      <c r="H11" s="21"/>
      <c r="I11" s="128">
        <v>0.3648208469</v>
      </c>
      <c r="J11" s="128">
        <v>0.37</v>
      </c>
      <c r="K11" s="128">
        <v>0.34</v>
      </c>
      <c r="L11" s="128">
        <f>L9/L8</f>
        <v>0.33088235294117646</v>
      </c>
      <c r="M11" s="128">
        <f>M9/M8</f>
        <v>0.35458786936236392</v>
      </c>
    </row>
    <row r="12" spans="1:16" x14ac:dyDescent="0.3">
      <c r="A12" s="22"/>
      <c r="B12" s="115"/>
      <c r="C12" s="22"/>
      <c r="D12" s="22"/>
      <c r="E12" s="22"/>
      <c r="F12" s="22"/>
      <c r="G12" s="129"/>
      <c r="H12" s="115"/>
      <c r="I12" s="22"/>
      <c r="J12" s="22"/>
      <c r="K12" s="22"/>
      <c r="L12" s="22"/>
      <c r="M12" s="129"/>
    </row>
    <row r="13" spans="1:16" x14ac:dyDescent="0.3">
      <c r="A13" s="17" t="s">
        <v>45</v>
      </c>
      <c r="B13" s="115"/>
      <c r="C13" s="22"/>
      <c r="D13" s="22"/>
      <c r="E13" s="22"/>
      <c r="F13" s="22"/>
      <c r="G13" s="129"/>
      <c r="H13" s="115"/>
      <c r="I13" s="22"/>
      <c r="J13" s="22"/>
      <c r="K13" s="22"/>
      <c r="L13" s="22"/>
      <c r="M13" s="129"/>
    </row>
    <row r="14" spans="1:16" x14ac:dyDescent="0.3">
      <c r="A14" s="18" t="s">
        <v>41</v>
      </c>
      <c r="B14" s="115"/>
      <c r="C14" s="102">
        <f>C15+C16</f>
        <v>20000000</v>
      </c>
      <c r="D14" s="102">
        <f>D15+D16</f>
        <v>68000000</v>
      </c>
      <c r="E14" s="102">
        <f>E15+E16</f>
        <v>61000000</v>
      </c>
      <c r="F14" s="102">
        <v>24000000</v>
      </c>
      <c r="G14" s="102">
        <v>173000000</v>
      </c>
      <c r="H14" s="23"/>
      <c r="I14" s="102">
        <v>-8000000</v>
      </c>
      <c r="J14" s="102">
        <v>53000000</v>
      </c>
      <c r="K14" s="102">
        <v>78000000</v>
      </c>
      <c r="L14" s="102">
        <f>L15+L16</f>
        <v>154000000</v>
      </c>
      <c r="M14" s="102">
        <f>SUM(I14:L14)</f>
        <v>277000000</v>
      </c>
    </row>
    <row r="15" spans="1:16" x14ac:dyDescent="0.3">
      <c r="A15" s="18" t="s">
        <v>42</v>
      </c>
      <c r="B15" s="115"/>
      <c r="C15" s="126">
        <v>-3000000</v>
      </c>
      <c r="D15" s="126">
        <v>27000000</v>
      </c>
      <c r="E15" s="126">
        <v>32000000</v>
      </c>
      <c r="F15" s="126">
        <v>5000000</v>
      </c>
      <c r="G15" s="126">
        <v>61000000</v>
      </c>
      <c r="H15" s="23"/>
      <c r="I15" s="126">
        <v>-12000000</v>
      </c>
      <c r="J15" s="126">
        <v>-2000000</v>
      </c>
      <c r="K15" s="126">
        <v>19000000</v>
      </c>
      <c r="L15" s="126">
        <v>44000000</v>
      </c>
      <c r="M15" s="126">
        <f>SUM(I15:L15)</f>
        <v>49000000</v>
      </c>
    </row>
    <row r="16" spans="1:16" x14ac:dyDescent="0.3">
      <c r="A16" s="19" t="s">
        <v>46</v>
      </c>
      <c r="B16" s="115"/>
      <c r="C16" s="127">
        <v>23000000</v>
      </c>
      <c r="D16" s="127">
        <v>41000000</v>
      </c>
      <c r="E16" s="127">
        <v>29000000</v>
      </c>
      <c r="F16" s="127">
        <v>19000000</v>
      </c>
      <c r="G16" s="127">
        <v>112000000</v>
      </c>
      <c r="H16" s="23"/>
      <c r="I16" s="127">
        <v>4000000</v>
      </c>
      <c r="J16" s="127">
        <v>55000000</v>
      </c>
      <c r="K16" s="127">
        <v>59000000</v>
      </c>
      <c r="L16" s="127">
        <v>110000000</v>
      </c>
      <c r="M16" s="127">
        <f>SUM(I16:L16)</f>
        <v>228000000</v>
      </c>
    </row>
    <row r="17" spans="1:15" ht="17.399999999999999" x14ac:dyDescent="0.35">
      <c r="A17" s="20" t="s">
        <v>44</v>
      </c>
      <c r="B17" s="115"/>
      <c r="C17" s="128">
        <f>C15/C14</f>
        <v>-0.15</v>
      </c>
      <c r="D17" s="128">
        <f>D15/D14</f>
        <v>0.39705882352941174</v>
      </c>
      <c r="E17" s="128">
        <v>0.52459016390000002</v>
      </c>
      <c r="F17" s="128">
        <v>0.21</v>
      </c>
      <c r="G17" s="128">
        <v>0.35</v>
      </c>
      <c r="H17" s="21"/>
      <c r="I17" s="128">
        <v>1.5</v>
      </c>
      <c r="J17" s="128">
        <v>-0.04</v>
      </c>
      <c r="K17" s="128">
        <v>0.24</v>
      </c>
      <c r="L17" s="128">
        <f>L15/L14</f>
        <v>0.2857142857142857</v>
      </c>
      <c r="M17" s="128">
        <f>M15/M14</f>
        <v>0.17689530685920576</v>
      </c>
    </row>
    <row r="18" spans="1:15" x14ac:dyDescent="0.3">
      <c r="A18" s="22"/>
      <c r="B18" s="115"/>
      <c r="C18" s="22"/>
      <c r="D18" s="22"/>
      <c r="E18" s="22"/>
      <c r="F18" s="22"/>
      <c r="G18" s="129"/>
      <c r="H18" s="115"/>
      <c r="I18" s="22"/>
      <c r="J18" s="22"/>
      <c r="K18" s="22"/>
      <c r="L18" s="22"/>
      <c r="M18" s="129"/>
    </row>
    <row r="19" spans="1:15" x14ac:dyDescent="0.3">
      <c r="A19" s="17" t="s">
        <v>47</v>
      </c>
      <c r="B19" s="115"/>
      <c r="C19" s="22"/>
      <c r="D19" s="22"/>
      <c r="E19" s="22"/>
      <c r="F19" s="22"/>
      <c r="G19" s="129"/>
      <c r="H19" s="115"/>
      <c r="I19" s="22"/>
      <c r="J19" s="22"/>
      <c r="K19" s="22"/>
      <c r="L19" s="22"/>
      <c r="M19" s="129"/>
    </row>
    <row r="20" spans="1:15" x14ac:dyDescent="0.3">
      <c r="A20" s="18" t="s">
        <v>41</v>
      </c>
      <c r="B20" s="115"/>
      <c r="C20" s="102">
        <f>C21+C22</f>
        <v>-25000000</v>
      </c>
      <c r="D20" s="102">
        <f>D21+D22</f>
        <v>-107000000</v>
      </c>
      <c r="E20" s="102">
        <f>E21+E22</f>
        <v>-18000000</v>
      </c>
      <c r="F20" s="102">
        <v>-19000000</v>
      </c>
      <c r="G20" s="102">
        <v>-169000000</v>
      </c>
      <c r="H20" s="23"/>
      <c r="I20" s="102">
        <v>-65000000</v>
      </c>
      <c r="J20" s="102">
        <v>-48000000</v>
      </c>
      <c r="K20" s="102">
        <v>19000000</v>
      </c>
      <c r="L20" s="102">
        <f>L21+L22</f>
        <v>23000000</v>
      </c>
      <c r="M20" s="102">
        <f>SUM(I20:L20)</f>
        <v>-71000000</v>
      </c>
    </row>
    <row r="21" spans="1:15" x14ac:dyDescent="0.3">
      <c r="A21" s="18" t="s">
        <v>42</v>
      </c>
      <c r="B21" s="115"/>
      <c r="C21" s="126">
        <v>-6000000</v>
      </c>
      <c r="D21" s="126">
        <v>-30000000</v>
      </c>
      <c r="E21" s="126">
        <v>-7000000</v>
      </c>
      <c r="F21" s="126">
        <v>-13000000</v>
      </c>
      <c r="G21" s="126">
        <v>-56000000</v>
      </c>
      <c r="H21" s="23"/>
      <c r="I21" s="126">
        <v>-17000000</v>
      </c>
      <c r="J21" s="126">
        <v>-10000000</v>
      </c>
      <c r="K21" s="126">
        <v>4000000</v>
      </c>
      <c r="L21" s="126">
        <v>7000000</v>
      </c>
      <c r="M21" s="126">
        <f>SUM(I21:L21)</f>
        <v>-16000000</v>
      </c>
    </row>
    <row r="22" spans="1:15" x14ac:dyDescent="0.3">
      <c r="A22" s="19" t="s">
        <v>43</v>
      </c>
      <c r="B22" s="115"/>
      <c r="C22" s="127">
        <v>-19000000</v>
      </c>
      <c r="D22" s="127">
        <v>-77000000</v>
      </c>
      <c r="E22" s="127">
        <v>-11000000</v>
      </c>
      <c r="F22" s="127">
        <v>-6000000</v>
      </c>
      <c r="G22" s="127">
        <v>-113000000</v>
      </c>
      <c r="H22" s="23"/>
      <c r="I22" s="127">
        <v>-48000000</v>
      </c>
      <c r="J22" s="127">
        <v>-38000000</v>
      </c>
      <c r="K22" s="127">
        <v>15000000</v>
      </c>
      <c r="L22" s="127">
        <v>16000000</v>
      </c>
      <c r="M22" s="127">
        <f>SUM(I22:L22)</f>
        <v>-55000000</v>
      </c>
    </row>
    <row r="23" spans="1:15" ht="17.399999999999999" x14ac:dyDescent="0.35">
      <c r="A23" s="20" t="s">
        <v>44</v>
      </c>
      <c r="B23" s="115"/>
      <c r="C23" s="128">
        <f>C21/C20</f>
        <v>0.24</v>
      </c>
      <c r="D23" s="128">
        <f>D21/D20</f>
        <v>0.28037383177570091</v>
      </c>
      <c r="E23" s="128">
        <f>E21/E20</f>
        <v>0.3888888888888889</v>
      </c>
      <c r="F23" s="128">
        <v>0.68</v>
      </c>
      <c r="G23" s="128">
        <v>0.33</v>
      </c>
      <c r="H23" s="21"/>
      <c r="I23" s="128">
        <v>0.26153846149999999</v>
      </c>
      <c r="J23" s="128">
        <v>0.21</v>
      </c>
      <c r="K23" s="128">
        <v>0.21</v>
      </c>
      <c r="L23" s="128">
        <f>L21/L20</f>
        <v>0.30434782608695654</v>
      </c>
      <c r="M23" s="128">
        <f>M21/M20</f>
        <v>0.22535211267605634</v>
      </c>
    </row>
    <row r="24" spans="1:15" x14ac:dyDescent="0.3">
      <c r="A24" s="22"/>
      <c r="B24" s="115"/>
      <c r="C24" s="22"/>
      <c r="D24" s="22"/>
      <c r="E24" s="22"/>
      <c r="F24" s="22"/>
      <c r="G24" s="129"/>
      <c r="H24" s="115"/>
      <c r="I24" s="22"/>
      <c r="J24" s="22"/>
      <c r="K24" s="22"/>
      <c r="L24" s="22"/>
      <c r="M24" s="129"/>
    </row>
    <row r="25" spans="1:15" x14ac:dyDescent="0.3">
      <c r="A25" s="17" t="s">
        <v>48</v>
      </c>
      <c r="B25" s="115"/>
      <c r="C25" s="22"/>
      <c r="D25" s="22"/>
      <c r="E25" s="22"/>
      <c r="F25" s="22"/>
      <c r="G25" s="129"/>
      <c r="H25" s="115"/>
      <c r="I25" s="22"/>
      <c r="J25" s="22"/>
      <c r="K25" s="22"/>
      <c r="L25" s="22"/>
      <c r="M25" s="129"/>
    </row>
    <row r="26" spans="1:15" x14ac:dyDescent="0.3">
      <c r="A26" s="18" t="s">
        <v>41</v>
      </c>
      <c r="B26" s="115"/>
      <c r="C26" s="102">
        <f>C20+C14+C8</f>
        <v>-255000000</v>
      </c>
      <c r="D26" s="102">
        <f>D20+D14+D8</f>
        <v>-107000000</v>
      </c>
      <c r="E26" s="102">
        <f>E20+E14+E8</f>
        <v>-52000000</v>
      </c>
      <c r="F26" s="102">
        <v>-347000000</v>
      </c>
      <c r="G26" s="102">
        <v>-761000000</v>
      </c>
      <c r="H26" s="23"/>
      <c r="I26" s="102">
        <v>-380000000</v>
      </c>
      <c r="J26" s="102">
        <v>-106000000</v>
      </c>
      <c r="K26" s="102">
        <v>8000000</v>
      </c>
      <c r="L26" s="102">
        <f>L20+L14+L8</f>
        <v>41000000</v>
      </c>
      <c r="M26" s="102">
        <f>SUM(I26:L26)</f>
        <v>-437000000</v>
      </c>
    </row>
    <row r="27" spans="1:15" x14ac:dyDescent="0.3">
      <c r="A27" s="18" t="s">
        <v>42</v>
      </c>
      <c r="B27" s="115"/>
      <c r="C27" s="126">
        <f>C9+C15+C21</f>
        <v>-98000000</v>
      </c>
      <c r="D27" s="126">
        <f>D9+D15+D21</f>
        <v>-26000000</v>
      </c>
      <c r="E27" s="126">
        <f>E9+E15+E21</f>
        <v>-9000000</v>
      </c>
      <c r="F27" s="126">
        <v>-141000000</v>
      </c>
      <c r="G27" s="126">
        <v>-274000000</v>
      </c>
      <c r="H27" s="23"/>
      <c r="I27" s="126">
        <v>-141000000</v>
      </c>
      <c r="J27" s="126">
        <v>-53000000</v>
      </c>
      <c r="K27" s="126">
        <v>-7000000</v>
      </c>
      <c r="L27" s="126">
        <f>L9+L15+L21</f>
        <v>6000000</v>
      </c>
      <c r="M27" s="126">
        <f>SUM(I27:L27)</f>
        <v>-195000000</v>
      </c>
    </row>
    <row r="28" spans="1:15" x14ac:dyDescent="0.3">
      <c r="A28" s="46" t="s">
        <v>43</v>
      </c>
      <c r="B28" s="115"/>
      <c r="C28" s="179">
        <f>C26-C27</f>
        <v>-157000000</v>
      </c>
      <c r="D28" s="179">
        <f>D26-D27</f>
        <v>-81000000</v>
      </c>
      <c r="E28" s="179">
        <f>E26-E27</f>
        <v>-43000000</v>
      </c>
      <c r="F28" s="179">
        <v>-206000000</v>
      </c>
      <c r="G28" s="179">
        <v>-487000000</v>
      </c>
      <c r="H28" s="24"/>
      <c r="I28" s="179">
        <v>-239000000</v>
      </c>
      <c r="J28" s="179">
        <v>-53000000</v>
      </c>
      <c r="K28" s="179">
        <v>15000000</v>
      </c>
      <c r="L28" s="179">
        <f>L26-L27</f>
        <v>35000000</v>
      </c>
      <c r="M28" s="179">
        <f>SUM(I28:L28)</f>
        <v>-242000000</v>
      </c>
    </row>
    <row r="29" spans="1:15" x14ac:dyDescent="0.3">
      <c r="A29" s="115"/>
      <c r="B29" s="115"/>
      <c r="C29" s="115"/>
      <c r="D29" s="115"/>
      <c r="E29" s="115"/>
      <c r="F29" s="115"/>
      <c r="G29" s="115"/>
      <c r="H29" s="115"/>
      <c r="I29" s="115"/>
      <c r="J29" s="115"/>
      <c r="K29" s="115"/>
      <c r="L29" s="115"/>
      <c r="M29" s="131"/>
    </row>
    <row r="30" spans="1:15" x14ac:dyDescent="0.3">
      <c r="A30" s="25" t="s">
        <v>49</v>
      </c>
      <c r="B30" s="115"/>
      <c r="C30" s="130">
        <f>C26</f>
        <v>-255000000</v>
      </c>
      <c r="D30" s="130">
        <f>D26</f>
        <v>-107000000</v>
      </c>
      <c r="E30" s="130">
        <f>E26</f>
        <v>-52000000</v>
      </c>
      <c r="F30" s="130">
        <f>F26</f>
        <v>-347000000</v>
      </c>
      <c r="G30" s="130">
        <f>G26</f>
        <v>-761000000</v>
      </c>
      <c r="H30" s="24"/>
      <c r="I30" s="130">
        <v>-380000000</v>
      </c>
      <c r="J30" s="130">
        <v>-106000000</v>
      </c>
      <c r="K30" s="130">
        <v>8000000</v>
      </c>
      <c r="L30" s="130">
        <f>L26</f>
        <v>41000000</v>
      </c>
      <c r="M30" s="130">
        <f>SUM(I30:L30)</f>
        <v>-437000000</v>
      </c>
      <c r="O30" s="132"/>
    </row>
    <row r="31" spans="1:15" x14ac:dyDescent="0.3">
      <c r="A31" s="22"/>
      <c r="B31" s="115"/>
      <c r="C31" s="96"/>
      <c r="D31" s="96"/>
      <c r="E31" s="129"/>
      <c r="F31" s="96"/>
      <c r="G31" s="85"/>
      <c r="H31" s="97"/>
      <c r="I31" s="96"/>
      <c r="J31" s="96"/>
      <c r="K31" s="96"/>
      <c r="L31" s="96"/>
      <c r="M31" s="85"/>
    </row>
    <row r="32" spans="1:15" x14ac:dyDescent="0.3">
      <c r="A32" s="26" t="s">
        <v>50</v>
      </c>
      <c r="B32" s="115"/>
      <c r="C32" s="22"/>
      <c r="D32" s="22"/>
      <c r="E32" s="22"/>
      <c r="F32" s="22"/>
      <c r="G32" s="85"/>
      <c r="H32" s="115"/>
      <c r="I32" s="22"/>
      <c r="J32" s="22"/>
      <c r="K32" s="22"/>
      <c r="L32" s="22"/>
      <c r="M32" s="85"/>
    </row>
    <row r="33" spans="1:15" x14ac:dyDescent="0.3">
      <c r="A33" s="18" t="s">
        <v>51</v>
      </c>
      <c r="B33" s="115"/>
      <c r="C33" s="102">
        <v>-47000000</v>
      </c>
      <c r="D33" s="102">
        <v>-58000000</v>
      </c>
      <c r="E33" s="102">
        <v>-75000000</v>
      </c>
      <c r="F33" s="102">
        <v>-87000000</v>
      </c>
      <c r="G33" s="102">
        <v>-267000000</v>
      </c>
      <c r="H33" s="23"/>
      <c r="I33" s="102">
        <v>-85000000</v>
      </c>
      <c r="J33" s="102">
        <v>-86000000</v>
      </c>
      <c r="K33" s="102">
        <v>-87000000</v>
      </c>
      <c r="L33" s="248">
        <v>-81000000</v>
      </c>
      <c r="M33" s="102">
        <f>SUM(I33:L33)</f>
        <v>-339000000</v>
      </c>
    </row>
    <row r="34" spans="1:15" x14ac:dyDescent="0.3">
      <c r="A34" s="18" t="s">
        <v>52</v>
      </c>
      <c r="B34" s="115"/>
      <c r="C34" s="102">
        <v>-69000000</v>
      </c>
      <c r="D34" s="102">
        <v>-60000000</v>
      </c>
      <c r="E34" s="102">
        <v>-57000000</v>
      </c>
      <c r="F34" s="102">
        <v>-54000000</v>
      </c>
      <c r="G34" s="102">
        <v>-240000000</v>
      </c>
      <c r="H34" s="23"/>
      <c r="I34" s="102">
        <v>-64000000</v>
      </c>
      <c r="J34" s="102">
        <v>-63000000</v>
      </c>
      <c r="K34" s="102">
        <v>-60000000</v>
      </c>
      <c r="L34" s="248">
        <v>-51000000</v>
      </c>
      <c r="M34" s="102">
        <f t="shared" ref="M34:M51" si="0">SUM(I34:L34)</f>
        <v>-238000000</v>
      </c>
    </row>
    <row r="35" spans="1:15" x14ac:dyDescent="0.3">
      <c r="A35" s="18" t="s">
        <v>53</v>
      </c>
      <c r="B35" s="115"/>
      <c r="C35" s="102">
        <v>-12000000</v>
      </c>
      <c r="D35" s="102">
        <v>-17000000</v>
      </c>
      <c r="E35" s="102">
        <v>-12000000</v>
      </c>
      <c r="F35" s="102">
        <v>-15000000</v>
      </c>
      <c r="G35" s="102">
        <v>-56000000</v>
      </c>
      <c r="H35" s="23"/>
      <c r="I35" s="102">
        <v>-13000000</v>
      </c>
      <c r="J35" s="102">
        <v>-24000000</v>
      </c>
      <c r="K35" s="102">
        <v>-3000000</v>
      </c>
      <c r="L35" s="102">
        <v>-14000000</v>
      </c>
      <c r="M35" s="102">
        <f t="shared" si="0"/>
        <v>-54000000</v>
      </c>
    </row>
    <row r="36" spans="1:15" x14ac:dyDescent="0.3">
      <c r="A36" s="27"/>
      <c r="B36" s="115"/>
      <c r="C36" s="102"/>
      <c r="D36" s="102"/>
      <c r="E36" s="102"/>
      <c r="F36" s="102"/>
      <c r="G36" s="102"/>
      <c r="H36" s="23"/>
      <c r="I36" s="102"/>
      <c r="J36" s="102"/>
      <c r="K36" s="102"/>
      <c r="L36" s="102"/>
      <c r="M36" s="102"/>
    </row>
    <row r="37" spans="1:15" x14ac:dyDescent="0.3">
      <c r="A37" s="26" t="s">
        <v>54</v>
      </c>
      <c r="B37" s="115"/>
      <c r="C37" s="96"/>
      <c r="D37" s="96"/>
      <c r="E37" s="129"/>
      <c r="F37" s="96"/>
      <c r="G37" s="96"/>
      <c r="H37" s="115"/>
      <c r="I37" s="96"/>
      <c r="J37" s="96"/>
      <c r="K37" s="96"/>
      <c r="L37" s="96"/>
      <c r="M37" s="102"/>
    </row>
    <row r="38" spans="1:15" x14ac:dyDescent="0.3">
      <c r="A38" s="18" t="s">
        <v>55</v>
      </c>
      <c r="B38" s="115"/>
      <c r="C38" s="246">
        <v>0</v>
      </c>
      <c r="D38" s="246">
        <v>0</v>
      </c>
      <c r="E38" s="102">
        <v>-109000000</v>
      </c>
      <c r="F38" s="102">
        <v>231000000</v>
      </c>
      <c r="G38" s="102">
        <v>122000000</v>
      </c>
      <c r="H38" s="23"/>
      <c r="I38" s="102">
        <v>-63000000</v>
      </c>
      <c r="J38" s="102">
        <v>296000000</v>
      </c>
      <c r="K38" s="102">
        <v>38000000</v>
      </c>
      <c r="L38" s="102">
        <v>108000000</v>
      </c>
      <c r="M38" s="102">
        <f t="shared" si="0"/>
        <v>379000000</v>
      </c>
    </row>
    <row r="39" spans="1:15" x14ac:dyDescent="0.3">
      <c r="A39" s="18" t="s">
        <v>56</v>
      </c>
      <c r="B39" s="115"/>
      <c r="C39" s="246">
        <v>0</v>
      </c>
      <c r="D39" s="102">
        <v>-44000000</v>
      </c>
      <c r="E39" s="102">
        <v>-333000000</v>
      </c>
      <c r="F39" s="102">
        <v>-28000000</v>
      </c>
      <c r="G39" s="102">
        <v>-405000000</v>
      </c>
      <c r="H39" s="23"/>
      <c r="I39" s="246">
        <v>0</v>
      </c>
      <c r="J39" s="246">
        <v>0</v>
      </c>
      <c r="K39" s="102">
        <v>-47000000</v>
      </c>
      <c r="L39" s="246">
        <v>0</v>
      </c>
      <c r="M39" s="102">
        <f t="shared" si="0"/>
        <v>-47000000</v>
      </c>
    </row>
    <row r="40" spans="1:15" x14ac:dyDescent="0.3">
      <c r="A40" s="18" t="s">
        <v>57</v>
      </c>
      <c r="B40" s="115"/>
      <c r="C40" s="246">
        <v>0</v>
      </c>
      <c r="D40" s="246">
        <v>0</v>
      </c>
      <c r="E40" s="102">
        <v>-553000000</v>
      </c>
      <c r="F40" s="102">
        <v>-302000000</v>
      </c>
      <c r="G40" s="102">
        <v>-855000000</v>
      </c>
      <c r="H40" s="23"/>
      <c r="I40" s="246">
        <v>0</v>
      </c>
      <c r="J40" s="102">
        <v>-118000000</v>
      </c>
      <c r="K40" s="246">
        <v>0</v>
      </c>
      <c r="L40" s="246">
        <v>0</v>
      </c>
      <c r="M40" s="102">
        <f t="shared" si="0"/>
        <v>-118000000</v>
      </c>
    </row>
    <row r="41" spans="1:15" x14ac:dyDescent="0.3">
      <c r="A41" s="18" t="s">
        <v>58</v>
      </c>
      <c r="B41" s="115"/>
      <c r="C41" s="246">
        <v>0</v>
      </c>
      <c r="D41" s="246">
        <v>0</v>
      </c>
      <c r="E41" s="246">
        <v>0</v>
      </c>
      <c r="F41" s="102">
        <v>-340000000</v>
      </c>
      <c r="G41" s="102">
        <v>-340000000</v>
      </c>
      <c r="H41" s="23"/>
      <c r="I41" s="246">
        <v>0</v>
      </c>
      <c r="J41" s="246">
        <v>0</v>
      </c>
      <c r="K41" s="246">
        <v>0</v>
      </c>
      <c r="L41" s="246">
        <v>0</v>
      </c>
      <c r="M41" s="246">
        <f t="shared" si="0"/>
        <v>0</v>
      </c>
    </row>
    <row r="42" spans="1:15" x14ac:dyDescent="0.3">
      <c r="A42" s="18" t="s">
        <v>59</v>
      </c>
      <c r="B42" s="115"/>
      <c r="C42" s="246">
        <v>0</v>
      </c>
      <c r="D42" s="246">
        <v>0</v>
      </c>
      <c r="E42" s="102">
        <v>-12000000</v>
      </c>
      <c r="F42" s="246">
        <v>0</v>
      </c>
      <c r="G42" s="102">
        <v>-12000000</v>
      </c>
      <c r="H42" s="23"/>
      <c r="I42" s="246">
        <v>0</v>
      </c>
      <c r="J42" s="246">
        <v>0</v>
      </c>
      <c r="K42" s="246">
        <v>0</v>
      </c>
      <c r="L42" s="246">
        <v>0</v>
      </c>
      <c r="M42" s="246">
        <f t="shared" si="0"/>
        <v>0</v>
      </c>
    </row>
    <row r="43" spans="1:15" x14ac:dyDescent="0.3">
      <c r="A43" s="18" t="s">
        <v>60</v>
      </c>
      <c r="B43" s="115"/>
      <c r="C43" s="102">
        <v>-17000000</v>
      </c>
      <c r="D43" s="102">
        <v>-64000000</v>
      </c>
      <c r="E43" s="102">
        <v>-18000000</v>
      </c>
      <c r="F43" s="102">
        <v>-20000000</v>
      </c>
      <c r="G43" s="102">
        <v>-119000000</v>
      </c>
      <c r="H43" s="23"/>
      <c r="I43" s="102">
        <v>-48000000</v>
      </c>
      <c r="J43" s="102">
        <v>-31000000</v>
      </c>
      <c r="K43" s="102">
        <v>-14000000</v>
      </c>
      <c r="L43" s="102">
        <v>-10000000</v>
      </c>
      <c r="M43" s="102">
        <f t="shared" si="0"/>
        <v>-103000000</v>
      </c>
    </row>
    <row r="44" spans="1:15" x14ac:dyDescent="0.3">
      <c r="A44" s="18" t="s">
        <v>61</v>
      </c>
      <c r="B44" s="115"/>
      <c r="C44" s="102">
        <v>23000000</v>
      </c>
      <c r="D44" s="102">
        <v>-44000000</v>
      </c>
      <c r="E44" s="102">
        <v>80000000</v>
      </c>
      <c r="F44" s="102">
        <v>-9000000</v>
      </c>
      <c r="G44" s="102">
        <v>50000000</v>
      </c>
      <c r="H44" s="23"/>
      <c r="I44" s="102">
        <v>-23000000</v>
      </c>
      <c r="J44" s="102">
        <v>-91000000</v>
      </c>
      <c r="K44" s="102">
        <v>25000000</v>
      </c>
      <c r="L44" s="102">
        <v>-21000000</v>
      </c>
      <c r="M44" s="102">
        <f t="shared" si="0"/>
        <v>-110000000</v>
      </c>
      <c r="O44" s="133"/>
    </row>
    <row r="45" spans="1:15" x14ac:dyDescent="0.3">
      <c r="A45" s="18" t="s">
        <v>62</v>
      </c>
      <c r="B45" s="115"/>
      <c r="C45" s="102">
        <v>-43000000</v>
      </c>
      <c r="D45" s="102">
        <v>2000000</v>
      </c>
      <c r="E45" s="102">
        <v>-4000000</v>
      </c>
      <c r="F45" s="102">
        <v>-10000000</v>
      </c>
      <c r="G45" s="102">
        <v>-55000000</v>
      </c>
      <c r="H45" s="23"/>
      <c r="I45" s="102">
        <v>-7000000</v>
      </c>
      <c r="J45" s="102">
        <v>-1000000</v>
      </c>
      <c r="K45" s="246">
        <v>0</v>
      </c>
      <c r="L45" s="246">
        <v>0</v>
      </c>
      <c r="M45" s="102">
        <f t="shared" si="0"/>
        <v>-8000000</v>
      </c>
    </row>
    <row r="46" spans="1:15" x14ac:dyDescent="0.3">
      <c r="A46" s="18" t="s">
        <v>63</v>
      </c>
      <c r="B46" s="115"/>
      <c r="C46" s="246">
        <v>0</v>
      </c>
      <c r="D46" s="246">
        <v>0</v>
      </c>
      <c r="E46" s="246">
        <v>0</v>
      </c>
      <c r="F46" s="246">
        <v>0</v>
      </c>
      <c r="G46" s="246">
        <v>0</v>
      </c>
      <c r="H46" s="23"/>
      <c r="I46" s="246">
        <v>0</v>
      </c>
      <c r="J46" s="246">
        <v>0</v>
      </c>
      <c r="K46" s="102">
        <v>-113000000</v>
      </c>
      <c r="L46" s="246">
        <v>0</v>
      </c>
      <c r="M46" s="102">
        <f t="shared" si="0"/>
        <v>-113000000</v>
      </c>
    </row>
    <row r="47" spans="1:15" x14ac:dyDescent="0.3">
      <c r="A47" s="18" t="s">
        <v>64</v>
      </c>
      <c r="B47" s="115"/>
      <c r="C47" s="246">
        <v>0</v>
      </c>
      <c r="D47" s="246">
        <v>0</v>
      </c>
      <c r="E47" s="246">
        <v>0</v>
      </c>
      <c r="F47" s="102">
        <v>-20000000</v>
      </c>
      <c r="G47" s="102">
        <v>-20000000</v>
      </c>
      <c r="H47" s="23"/>
      <c r="I47" s="246">
        <v>0</v>
      </c>
      <c r="J47" s="102">
        <v>-14000000</v>
      </c>
      <c r="K47" s="102">
        <v>-37000000</v>
      </c>
      <c r="L47" s="102">
        <v>4000000</v>
      </c>
      <c r="M47" s="102">
        <f t="shared" si="0"/>
        <v>-47000000</v>
      </c>
    </row>
    <row r="48" spans="1:15" x14ac:dyDescent="0.3">
      <c r="A48" s="26" t="s">
        <v>65</v>
      </c>
      <c r="B48" s="115"/>
      <c r="C48" s="102">
        <v>-420000000</v>
      </c>
      <c r="D48" s="102">
        <v>-392000000</v>
      </c>
      <c r="E48" s="102">
        <v>-1145000000</v>
      </c>
      <c r="F48" s="102">
        <v>-1001000000</v>
      </c>
      <c r="G48" s="102">
        <v>-2958000000</v>
      </c>
      <c r="H48" s="23"/>
      <c r="I48" s="102">
        <v>-683000000</v>
      </c>
      <c r="J48" s="102">
        <v>-238000000</v>
      </c>
      <c r="K48" s="102">
        <v>-290000000</v>
      </c>
      <c r="L48" s="102">
        <v>-24000000</v>
      </c>
      <c r="M48" s="102">
        <f t="shared" si="0"/>
        <v>-1235000000</v>
      </c>
    </row>
    <row r="49" spans="1:16" x14ac:dyDescent="0.3">
      <c r="A49" s="26" t="s">
        <v>66</v>
      </c>
      <c r="B49" s="115"/>
      <c r="C49" s="102">
        <v>144000000</v>
      </c>
      <c r="D49" s="102">
        <v>141000000</v>
      </c>
      <c r="E49" s="102">
        <v>396000000</v>
      </c>
      <c r="F49" s="102">
        <v>208000000</v>
      </c>
      <c r="G49" s="102">
        <v>889000000</v>
      </c>
      <c r="H49" s="23"/>
      <c r="I49" s="102">
        <v>276000000</v>
      </c>
      <c r="J49" s="102">
        <v>68000000</v>
      </c>
      <c r="K49" s="102">
        <v>98000000</v>
      </c>
      <c r="L49" s="102">
        <v>-1000000</v>
      </c>
      <c r="M49" s="102">
        <f t="shared" si="0"/>
        <v>441000000</v>
      </c>
      <c r="O49" s="133"/>
    </row>
    <row r="50" spans="1:16" x14ac:dyDescent="0.3">
      <c r="A50" s="18" t="s">
        <v>336</v>
      </c>
      <c r="B50" s="115"/>
      <c r="C50" s="246">
        <v>0</v>
      </c>
      <c r="D50" s="246">
        <v>0</v>
      </c>
      <c r="E50" s="246">
        <v>0</v>
      </c>
      <c r="F50" s="246">
        <v>0</v>
      </c>
      <c r="G50" s="246">
        <v>0</v>
      </c>
      <c r="H50" s="23"/>
      <c r="I50" s="246">
        <v>0</v>
      </c>
      <c r="J50" s="246">
        <v>0</v>
      </c>
      <c r="K50" s="246">
        <v>0</v>
      </c>
      <c r="L50" s="102">
        <v>-1346000000</v>
      </c>
      <c r="M50" s="102">
        <f t="shared" si="0"/>
        <v>-1346000000</v>
      </c>
    </row>
    <row r="51" spans="1:16" x14ac:dyDescent="0.3">
      <c r="A51" s="18" t="s">
        <v>67</v>
      </c>
      <c r="B51" s="115"/>
      <c r="C51" s="247">
        <v>0</v>
      </c>
      <c r="D51" s="126">
        <v>-135000000</v>
      </c>
      <c r="E51" s="247">
        <v>0</v>
      </c>
      <c r="F51" s="247">
        <v>0</v>
      </c>
      <c r="G51" s="126">
        <v>-135000000</v>
      </c>
      <c r="H51" s="23"/>
      <c r="I51" s="247">
        <v>0</v>
      </c>
      <c r="J51" s="247">
        <v>0</v>
      </c>
      <c r="K51" s="247">
        <v>0</v>
      </c>
      <c r="L51" s="247">
        <v>0</v>
      </c>
      <c r="M51" s="247">
        <f t="shared" si="0"/>
        <v>0</v>
      </c>
    </row>
    <row r="52" spans="1:16" x14ac:dyDescent="0.3">
      <c r="A52" s="26" t="s">
        <v>68</v>
      </c>
      <c r="B52" s="115"/>
      <c r="C52" s="102">
        <f>+C49+C50+C51</f>
        <v>144000000</v>
      </c>
      <c r="D52" s="102">
        <f>+D49+D50+D51</f>
        <v>6000000</v>
      </c>
      <c r="E52" s="102">
        <f>+E49+E50+E51</f>
        <v>396000000</v>
      </c>
      <c r="F52" s="102">
        <f>+F49+F50+F51</f>
        <v>208000000</v>
      </c>
      <c r="G52" s="102">
        <f>+G49+G50+G51</f>
        <v>754000000</v>
      </c>
      <c r="H52" s="23"/>
      <c r="I52" s="102">
        <f>+I49+I51</f>
        <v>276000000</v>
      </c>
      <c r="J52" s="102">
        <v>68000000</v>
      </c>
      <c r="K52" s="102">
        <v>98000000</v>
      </c>
      <c r="L52" s="102">
        <f>+L49+L50+L51</f>
        <v>-1347000000</v>
      </c>
      <c r="M52" s="102">
        <f>+M49+M50+M51</f>
        <v>-905000000</v>
      </c>
    </row>
    <row r="53" spans="1:16" x14ac:dyDescent="0.3">
      <c r="A53" s="28" t="s">
        <v>69</v>
      </c>
      <c r="B53" s="115"/>
      <c r="C53" s="134">
        <f>C48+C52</f>
        <v>-276000000</v>
      </c>
      <c r="D53" s="134">
        <f>D48+D52</f>
        <v>-386000000</v>
      </c>
      <c r="E53" s="134">
        <f>E48+E52</f>
        <v>-749000000</v>
      </c>
      <c r="F53" s="134">
        <f>F48+F52</f>
        <v>-793000000</v>
      </c>
      <c r="G53" s="135">
        <f>G48+G52</f>
        <v>-2204000000</v>
      </c>
      <c r="H53" s="103"/>
      <c r="I53" s="134">
        <f>I48+I52</f>
        <v>-407000000</v>
      </c>
      <c r="J53" s="134">
        <v>-170000000</v>
      </c>
      <c r="K53" s="134">
        <v>-192000000</v>
      </c>
      <c r="L53" s="134">
        <f>L48+L52</f>
        <v>-1371000000</v>
      </c>
      <c r="M53" s="135">
        <f>M48+M52</f>
        <v>-2140000000</v>
      </c>
    </row>
    <row r="54" spans="1:16" x14ac:dyDescent="0.3">
      <c r="A54" s="29"/>
      <c r="B54" s="115"/>
      <c r="C54" s="100"/>
      <c r="D54" s="100"/>
      <c r="E54" s="100"/>
      <c r="F54" s="100"/>
      <c r="G54" s="100"/>
      <c r="H54" s="100"/>
      <c r="I54" s="100"/>
      <c r="J54" s="100"/>
      <c r="K54" s="100"/>
      <c r="L54" s="100"/>
      <c r="M54" s="97"/>
      <c r="N54" s="136"/>
      <c r="O54" s="136"/>
      <c r="P54" s="136"/>
    </row>
    <row r="55" spans="1:16" x14ac:dyDescent="0.3">
      <c r="A55" s="115"/>
      <c r="D55" s="115"/>
      <c r="E55" s="115"/>
      <c r="F55" s="115"/>
      <c r="G55" s="115"/>
      <c r="H55" s="115"/>
      <c r="I55" s="115"/>
      <c r="J55" s="115"/>
      <c r="L55" s="116"/>
      <c r="N55" s="136"/>
      <c r="O55" s="136"/>
    </row>
    <row r="56" spans="1:16" x14ac:dyDescent="0.3">
      <c r="L56" s="132"/>
    </row>
  </sheetData>
  <mergeCells count="2">
    <mergeCell ref="A1:M1"/>
    <mergeCell ref="A2:M2"/>
  </mergeCells>
  <printOptions horizontalCentered="1"/>
  <pageMargins left="0.2" right="0.2" top="0.2" bottom="0.2" header="0.2" footer="0.2"/>
  <pageSetup scale="60" orientation="landscape" r:id="rId1"/>
  <headerFooter scaleWithDoc="0">
    <oddFooter>&amp;R&amp;P</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topLeftCell="A2" zoomScale="70" zoomScaleNormal="70" workbookViewId="0">
      <selection activeCell="L36" sqref="L36"/>
    </sheetView>
  </sheetViews>
  <sheetFormatPr defaultColWidth="21.44140625" defaultRowHeight="16.8" x14ac:dyDescent="0.3"/>
  <cols>
    <col min="1" max="1" width="82.33203125" style="125" bestFit="1" customWidth="1"/>
    <col min="2" max="2" width="3.44140625" style="125" customWidth="1"/>
    <col min="3" max="6" width="17.33203125" style="125" bestFit="1" customWidth="1"/>
    <col min="7" max="7" width="19.6640625" style="125" bestFit="1" customWidth="1"/>
    <col min="8" max="8" width="4.33203125" style="125" customWidth="1"/>
    <col min="9" max="11" width="17.33203125" style="125" bestFit="1" customWidth="1"/>
    <col min="12" max="12" width="18.109375" style="125" bestFit="1" customWidth="1"/>
    <col min="13" max="13" width="19" style="125" bestFit="1" customWidth="1"/>
    <col min="14" max="18" width="9.77734375" style="125" customWidth="1"/>
    <col min="19" max="16384" width="21.44140625" style="125"/>
  </cols>
  <sheetData>
    <row r="1" spans="1:18" s="122" customFormat="1" ht="19.2" x14ac:dyDescent="0.35">
      <c r="A1" s="313" t="s">
        <v>70</v>
      </c>
      <c r="B1" s="316"/>
      <c r="C1" s="315"/>
      <c r="D1" s="315"/>
      <c r="E1" s="315"/>
      <c r="F1" s="316"/>
      <c r="G1" s="316"/>
      <c r="H1" s="316"/>
      <c r="I1" s="316"/>
      <c r="J1" s="316"/>
      <c r="K1" s="316"/>
      <c r="L1" s="314"/>
      <c r="M1" s="117"/>
      <c r="N1" s="117"/>
      <c r="P1" s="117"/>
      <c r="R1" s="114"/>
    </row>
    <row r="2" spans="1:18" s="122" customFormat="1" ht="19.2" x14ac:dyDescent="0.35">
      <c r="A2" s="313" t="s">
        <v>30</v>
      </c>
      <c r="B2" s="316"/>
      <c r="C2" s="315"/>
      <c r="D2" s="315"/>
      <c r="E2" s="315"/>
      <c r="F2" s="316"/>
      <c r="G2" s="316"/>
      <c r="H2" s="316"/>
      <c r="I2" s="316"/>
      <c r="J2" s="316"/>
      <c r="K2" s="316"/>
      <c r="L2" s="314"/>
      <c r="M2" s="117"/>
      <c r="N2" s="117"/>
      <c r="P2" s="117"/>
      <c r="R2" s="114"/>
    </row>
    <row r="3" spans="1:18" x14ac:dyDescent="0.3">
      <c r="A3" s="115"/>
      <c r="B3" s="115"/>
      <c r="C3" s="115"/>
      <c r="D3" s="115"/>
      <c r="E3" s="115"/>
      <c r="F3" s="115"/>
      <c r="G3" s="115"/>
      <c r="H3" s="115"/>
      <c r="I3" s="115"/>
      <c r="J3" s="115"/>
      <c r="K3" s="115"/>
      <c r="L3" s="115"/>
      <c r="M3" s="115"/>
      <c r="N3" s="115"/>
      <c r="O3" s="115"/>
      <c r="P3" s="115"/>
      <c r="Q3" s="115"/>
      <c r="R3" s="115"/>
    </row>
    <row r="4" spans="1:18" x14ac:dyDescent="0.3">
      <c r="A4" s="16"/>
      <c r="B4" s="115"/>
      <c r="C4" s="11" t="s">
        <v>31</v>
      </c>
      <c r="D4" s="11" t="s">
        <v>32</v>
      </c>
      <c r="E4" s="11" t="s">
        <v>33</v>
      </c>
      <c r="F4" s="11" t="s">
        <v>34</v>
      </c>
      <c r="G4" s="11" t="s">
        <v>35</v>
      </c>
      <c r="H4" s="12"/>
      <c r="I4" s="11" t="s">
        <v>31</v>
      </c>
      <c r="J4" s="11" t="s">
        <v>32</v>
      </c>
      <c r="K4" s="11" t="s">
        <v>33</v>
      </c>
      <c r="L4" s="11" t="s">
        <v>34</v>
      </c>
      <c r="M4" s="11" t="s">
        <v>35</v>
      </c>
      <c r="N4" s="115"/>
      <c r="O4" s="115"/>
      <c r="P4" s="115"/>
      <c r="Q4" s="115"/>
      <c r="R4" s="115"/>
    </row>
    <row r="5" spans="1:18" x14ac:dyDescent="0.3">
      <c r="A5" s="13" t="s">
        <v>71</v>
      </c>
      <c r="B5" s="228" t="s">
        <v>38</v>
      </c>
      <c r="C5" s="14" t="s">
        <v>37</v>
      </c>
      <c r="D5" s="14" t="s">
        <v>37</v>
      </c>
      <c r="E5" s="14" t="s">
        <v>37</v>
      </c>
      <c r="F5" s="14" t="s">
        <v>37</v>
      </c>
      <c r="G5" s="14" t="s">
        <v>37</v>
      </c>
      <c r="H5" s="15" t="s">
        <v>38</v>
      </c>
      <c r="I5" s="14" t="s">
        <v>39</v>
      </c>
      <c r="J5" s="14" t="s">
        <v>39</v>
      </c>
      <c r="K5" s="14" t="s">
        <v>39</v>
      </c>
      <c r="L5" s="14" t="s">
        <v>39</v>
      </c>
      <c r="M5" s="14" t="s">
        <v>39</v>
      </c>
      <c r="N5" s="115"/>
      <c r="O5" s="115"/>
      <c r="P5" s="115"/>
      <c r="Q5" s="115"/>
      <c r="R5" s="115"/>
    </row>
    <row r="6" spans="1:18" x14ac:dyDescent="0.3">
      <c r="A6" s="22"/>
      <c r="B6" s="115"/>
      <c r="C6" s="16"/>
      <c r="D6" s="16"/>
      <c r="E6" s="16"/>
      <c r="F6" s="16"/>
      <c r="G6" s="16"/>
      <c r="H6" s="115"/>
      <c r="I6" s="16"/>
      <c r="J6" s="16"/>
      <c r="K6" s="16"/>
      <c r="L6" s="16"/>
      <c r="M6" s="16"/>
      <c r="N6" s="115"/>
      <c r="O6" s="115"/>
      <c r="P6" s="115"/>
      <c r="Q6" s="115"/>
      <c r="R6" s="115"/>
    </row>
    <row r="7" spans="1:18" x14ac:dyDescent="0.3">
      <c r="A7" s="17" t="s">
        <v>72</v>
      </c>
      <c r="B7" s="115"/>
      <c r="C7" s="22"/>
      <c r="D7" s="22"/>
      <c r="E7" s="22"/>
      <c r="F7" s="22"/>
      <c r="G7" s="22"/>
      <c r="H7" s="115"/>
      <c r="I7" s="22"/>
      <c r="J7" s="22"/>
      <c r="K7" s="22"/>
      <c r="L7" s="22"/>
      <c r="M7" s="22"/>
      <c r="N7" s="115"/>
      <c r="O7" s="115"/>
      <c r="P7" s="115"/>
      <c r="Q7" s="115"/>
      <c r="R7" s="115"/>
    </row>
    <row r="8" spans="1:18" x14ac:dyDescent="0.3">
      <c r="A8" s="18" t="s">
        <v>73</v>
      </c>
      <c r="B8" s="115"/>
      <c r="C8" s="99">
        <v>1280000000</v>
      </c>
      <c r="D8" s="99">
        <v>1307000000</v>
      </c>
      <c r="E8" s="99">
        <v>1300000000</v>
      </c>
      <c r="F8" s="99">
        <v>1064000000</v>
      </c>
      <c r="G8" s="99">
        <v>4951000000</v>
      </c>
      <c r="H8" s="24"/>
      <c r="I8" s="99">
        <v>714000000</v>
      </c>
      <c r="J8" s="99">
        <v>870000000</v>
      </c>
      <c r="K8" s="99">
        <v>1020000000</v>
      </c>
      <c r="L8" s="99">
        <v>1149000000</v>
      </c>
      <c r="M8" s="99">
        <f t="shared" ref="M8:M13" si="0">SUM(I8:L8)</f>
        <v>3753000000</v>
      </c>
      <c r="N8" s="115"/>
      <c r="O8" s="115"/>
      <c r="P8" s="115"/>
      <c r="Q8" s="115"/>
      <c r="R8" s="115"/>
    </row>
    <row r="9" spans="1:18" x14ac:dyDescent="0.3">
      <c r="A9" s="18" t="s">
        <v>74</v>
      </c>
      <c r="B9" s="115"/>
      <c r="C9" s="102">
        <v>204000000</v>
      </c>
      <c r="D9" s="102">
        <v>183000000</v>
      </c>
      <c r="E9" s="102">
        <v>84000000</v>
      </c>
      <c r="F9" s="102">
        <v>100000000</v>
      </c>
      <c r="G9" s="102">
        <v>571000000</v>
      </c>
      <c r="H9" s="23"/>
      <c r="I9" s="102">
        <v>58000000</v>
      </c>
      <c r="J9" s="102">
        <v>89000000</v>
      </c>
      <c r="K9" s="102">
        <v>80000000</v>
      </c>
      <c r="L9" s="102">
        <v>51000000</v>
      </c>
      <c r="M9" s="102">
        <f t="shared" si="0"/>
        <v>278000000</v>
      </c>
      <c r="N9" s="115"/>
      <c r="O9" s="115"/>
      <c r="P9" s="115"/>
      <c r="Q9" s="115"/>
      <c r="R9" s="115"/>
    </row>
    <row r="10" spans="1:18" x14ac:dyDescent="0.3">
      <c r="A10" s="18" t="s">
        <v>75</v>
      </c>
      <c r="B10" s="115"/>
      <c r="C10" s="102">
        <v>36000000</v>
      </c>
      <c r="D10" s="102">
        <v>26000000</v>
      </c>
      <c r="E10" s="102">
        <v>36000000</v>
      </c>
      <c r="F10" s="102">
        <v>47000000</v>
      </c>
      <c r="G10" s="102">
        <v>145000000</v>
      </c>
      <c r="H10" s="23"/>
      <c r="I10" s="102">
        <v>14000000</v>
      </c>
      <c r="J10" s="102">
        <v>37000000</v>
      </c>
      <c r="K10" s="102">
        <v>59000000</v>
      </c>
      <c r="L10" s="102">
        <v>65000000</v>
      </c>
      <c r="M10" s="102">
        <f t="shared" si="0"/>
        <v>175000000</v>
      </c>
      <c r="N10" s="115"/>
      <c r="O10" s="115"/>
      <c r="P10" s="115"/>
      <c r="Q10" s="115"/>
      <c r="R10" s="115"/>
    </row>
    <row r="11" spans="1:18" x14ac:dyDescent="0.3">
      <c r="A11" s="18" t="s">
        <v>76</v>
      </c>
      <c r="B11" s="115"/>
      <c r="C11" s="102">
        <v>1000000</v>
      </c>
      <c r="D11" s="249">
        <v>0</v>
      </c>
      <c r="E11" s="102">
        <v>-109000000</v>
      </c>
      <c r="F11" s="102">
        <v>228000000</v>
      </c>
      <c r="G11" s="102">
        <v>120000000</v>
      </c>
      <c r="H11" s="23"/>
      <c r="I11" s="102">
        <v>-60000000</v>
      </c>
      <c r="J11" s="102">
        <v>294000000</v>
      </c>
      <c r="K11" s="102">
        <v>47000000</v>
      </c>
      <c r="L11" s="102">
        <v>108000000</v>
      </c>
      <c r="M11" s="102">
        <f t="shared" si="0"/>
        <v>389000000</v>
      </c>
      <c r="N11" s="115"/>
      <c r="O11" s="115"/>
      <c r="P11" s="115"/>
      <c r="Q11" s="115"/>
      <c r="R11" s="115"/>
    </row>
    <row r="12" spans="1:18" x14ac:dyDescent="0.3">
      <c r="A12" s="18" t="s">
        <v>77</v>
      </c>
      <c r="B12" s="115"/>
      <c r="C12" s="126">
        <v>11000000</v>
      </c>
      <c r="D12" s="126">
        <v>15000000</v>
      </c>
      <c r="E12" s="126">
        <v>12000000</v>
      </c>
      <c r="F12" s="126">
        <v>36000000</v>
      </c>
      <c r="G12" s="126">
        <v>74000000</v>
      </c>
      <c r="H12" s="23"/>
      <c r="I12" s="126">
        <v>4000000</v>
      </c>
      <c r="J12" s="126">
        <v>12000000</v>
      </c>
      <c r="K12" s="126">
        <v>23000000</v>
      </c>
      <c r="L12" s="126">
        <v>16000000</v>
      </c>
      <c r="M12" s="126">
        <f t="shared" si="0"/>
        <v>55000000</v>
      </c>
      <c r="N12" s="115"/>
      <c r="O12" s="115"/>
      <c r="P12" s="115"/>
      <c r="Q12" s="115"/>
      <c r="R12" s="115"/>
    </row>
    <row r="13" spans="1:18" x14ac:dyDescent="0.3">
      <c r="A13" s="35" t="s">
        <v>78</v>
      </c>
      <c r="B13" s="115"/>
      <c r="C13" s="99">
        <v>1532000000</v>
      </c>
      <c r="D13" s="99">
        <v>1531000000</v>
      </c>
      <c r="E13" s="99">
        <v>1323000000</v>
      </c>
      <c r="F13" s="99">
        <v>1475000000</v>
      </c>
      <c r="G13" s="99">
        <v>5861000000</v>
      </c>
      <c r="H13" s="24"/>
      <c r="I13" s="99">
        <v>730000000</v>
      </c>
      <c r="J13" s="99">
        <v>1302000000</v>
      </c>
      <c r="K13" s="99">
        <v>1229000000</v>
      </c>
      <c r="L13" s="99">
        <v>1389000000</v>
      </c>
      <c r="M13" s="99">
        <f t="shared" si="0"/>
        <v>4650000000</v>
      </c>
      <c r="N13" s="115"/>
      <c r="O13" s="115"/>
      <c r="P13" s="115"/>
      <c r="Q13" s="115"/>
      <c r="R13" s="115"/>
    </row>
    <row r="14" spans="1:18" x14ac:dyDescent="0.3">
      <c r="A14" s="22"/>
      <c r="B14" s="115"/>
      <c r="C14" s="96"/>
      <c r="D14" s="96"/>
      <c r="E14" s="96"/>
      <c r="F14" s="96"/>
      <c r="G14" s="96"/>
      <c r="H14" s="97"/>
      <c r="I14" s="96"/>
      <c r="J14" s="96"/>
      <c r="K14" s="96"/>
      <c r="L14" s="96"/>
      <c r="M14" s="96"/>
      <c r="N14" s="115"/>
      <c r="O14" s="115"/>
      <c r="P14" s="115"/>
      <c r="Q14" s="115"/>
      <c r="R14" s="115"/>
    </row>
    <row r="15" spans="1:18" x14ac:dyDescent="0.3">
      <c r="A15" s="17" t="s">
        <v>79</v>
      </c>
      <c r="B15" s="115"/>
      <c r="C15" s="96"/>
      <c r="D15" s="96"/>
      <c r="E15" s="96"/>
      <c r="F15" s="96"/>
      <c r="G15" s="96"/>
      <c r="H15" s="97"/>
      <c r="I15" s="96"/>
      <c r="J15" s="96"/>
      <c r="K15" s="96"/>
      <c r="L15" s="96"/>
      <c r="M15" s="96"/>
      <c r="N15" s="115"/>
      <c r="O15" s="115"/>
      <c r="P15" s="115"/>
      <c r="Q15" s="115"/>
      <c r="R15" s="115"/>
    </row>
    <row r="16" spans="1:18" x14ac:dyDescent="0.3">
      <c r="A16" s="18" t="s">
        <v>80</v>
      </c>
      <c r="B16" s="115"/>
      <c r="C16" s="102">
        <v>444000000</v>
      </c>
      <c r="D16" s="102">
        <v>450000000</v>
      </c>
      <c r="E16" s="102">
        <v>406000000</v>
      </c>
      <c r="F16" s="102">
        <v>394000000</v>
      </c>
      <c r="G16" s="102">
        <v>1694000000</v>
      </c>
      <c r="H16" s="23"/>
      <c r="I16" s="102">
        <v>328000000</v>
      </c>
      <c r="J16" s="102">
        <v>350000000</v>
      </c>
      <c r="K16" s="102">
        <v>295000000</v>
      </c>
      <c r="L16" s="102">
        <v>340000000</v>
      </c>
      <c r="M16" s="102">
        <f t="shared" ref="M16:M25" si="1">SUM(I16:L16)</f>
        <v>1313000000</v>
      </c>
      <c r="N16" s="115"/>
      <c r="O16" s="115"/>
      <c r="P16" s="115"/>
      <c r="Q16" s="115"/>
      <c r="R16" s="115"/>
    </row>
    <row r="17" spans="1:18" x14ac:dyDescent="0.3">
      <c r="A17" s="18" t="s">
        <v>81</v>
      </c>
      <c r="B17" s="115"/>
      <c r="C17" s="102">
        <v>205000000</v>
      </c>
      <c r="D17" s="102">
        <v>182000000</v>
      </c>
      <c r="E17" s="102">
        <v>84000000</v>
      </c>
      <c r="F17" s="102">
        <v>98000000</v>
      </c>
      <c r="G17" s="102">
        <v>569000000</v>
      </c>
      <c r="H17" s="23"/>
      <c r="I17" s="102">
        <v>58000000</v>
      </c>
      <c r="J17" s="102">
        <v>88000000</v>
      </c>
      <c r="K17" s="102">
        <v>80000000</v>
      </c>
      <c r="L17" s="102">
        <v>56000000</v>
      </c>
      <c r="M17" s="102">
        <f t="shared" si="1"/>
        <v>282000000</v>
      </c>
      <c r="N17" s="115"/>
      <c r="O17" s="115"/>
      <c r="P17" s="115"/>
      <c r="Q17" s="115"/>
      <c r="R17" s="115"/>
    </row>
    <row r="18" spans="1:18" x14ac:dyDescent="0.3">
      <c r="A18" s="18" t="s">
        <v>82</v>
      </c>
      <c r="B18" s="115"/>
      <c r="C18" s="102">
        <v>107000000</v>
      </c>
      <c r="D18" s="102">
        <v>81000000</v>
      </c>
      <c r="E18" s="102">
        <v>93000000</v>
      </c>
      <c r="F18" s="102">
        <v>157000000</v>
      </c>
      <c r="G18" s="102">
        <v>438000000</v>
      </c>
      <c r="H18" s="23"/>
      <c r="I18" s="102">
        <v>109000000</v>
      </c>
      <c r="J18" s="102">
        <v>95000000</v>
      </c>
      <c r="K18" s="102">
        <v>189000000</v>
      </c>
      <c r="L18" s="102">
        <v>118000000</v>
      </c>
      <c r="M18" s="102">
        <f t="shared" si="1"/>
        <v>511000000</v>
      </c>
      <c r="N18" s="115"/>
      <c r="O18" s="115"/>
      <c r="P18" s="115"/>
      <c r="Q18" s="115"/>
      <c r="R18" s="115"/>
    </row>
    <row r="19" spans="1:18" x14ac:dyDescent="0.3">
      <c r="A19" s="18" t="s">
        <v>83</v>
      </c>
      <c r="B19" s="115"/>
      <c r="C19" s="102">
        <v>90000000</v>
      </c>
      <c r="D19" s="102">
        <v>111000000</v>
      </c>
      <c r="E19" s="102">
        <v>585000000</v>
      </c>
      <c r="F19" s="102">
        <v>532000000</v>
      </c>
      <c r="G19" s="102">
        <v>1318000000</v>
      </c>
      <c r="H19" s="23"/>
      <c r="I19" s="102">
        <v>24000000</v>
      </c>
      <c r="J19" s="102">
        <v>189000000</v>
      </c>
      <c r="K19" s="102">
        <v>83000000</v>
      </c>
      <c r="L19" s="102">
        <v>34000000</v>
      </c>
      <c r="M19" s="102">
        <f t="shared" si="1"/>
        <v>330000000</v>
      </c>
      <c r="N19" s="115"/>
      <c r="O19" s="115"/>
      <c r="P19" s="115"/>
      <c r="Q19" s="115"/>
      <c r="R19" s="115"/>
    </row>
    <row r="20" spans="1:18" x14ac:dyDescent="0.3">
      <c r="A20" s="18" t="s">
        <v>84</v>
      </c>
      <c r="B20" s="115"/>
      <c r="C20" s="102">
        <v>821000000</v>
      </c>
      <c r="D20" s="102">
        <v>751000000</v>
      </c>
      <c r="E20" s="102">
        <v>717000000</v>
      </c>
      <c r="F20" s="102">
        <v>668000000</v>
      </c>
      <c r="G20" s="102">
        <v>2957000000</v>
      </c>
      <c r="H20" s="23"/>
      <c r="I20" s="102">
        <v>609000000</v>
      </c>
      <c r="J20" s="102">
        <v>561000000</v>
      </c>
      <c r="K20" s="102">
        <v>594000000</v>
      </c>
      <c r="L20" s="102">
        <v>631000000</v>
      </c>
      <c r="M20" s="102">
        <f t="shared" si="1"/>
        <v>2395000000</v>
      </c>
      <c r="N20" s="115"/>
      <c r="O20" s="115"/>
      <c r="P20" s="115"/>
      <c r="Q20" s="115"/>
      <c r="R20" s="115"/>
    </row>
    <row r="21" spans="1:18" x14ac:dyDescent="0.3">
      <c r="A21" s="18" t="s">
        <v>85</v>
      </c>
      <c r="B21" s="115"/>
      <c r="C21" s="249">
        <v>0</v>
      </c>
      <c r="D21" s="102">
        <v>44000000</v>
      </c>
      <c r="E21" s="102">
        <v>337000000</v>
      </c>
      <c r="F21" s="102">
        <v>371000000</v>
      </c>
      <c r="G21" s="102">
        <v>752000000</v>
      </c>
      <c r="H21" s="23"/>
      <c r="I21" s="102">
        <v>1000000</v>
      </c>
      <c r="J21" s="249">
        <v>0</v>
      </c>
      <c r="K21" s="102">
        <v>47000000</v>
      </c>
      <c r="L21" s="102">
        <v>19000000</v>
      </c>
      <c r="M21" s="102">
        <f t="shared" si="1"/>
        <v>67000000</v>
      </c>
      <c r="N21" s="115"/>
      <c r="O21" s="115"/>
      <c r="P21" s="115"/>
      <c r="Q21" s="115"/>
      <c r="R21" s="115"/>
    </row>
    <row r="22" spans="1:18" x14ac:dyDescent="0.3">
      <c r="A22" s="18" t="s">
        <v>86</v>
      </c>
      <c r="B22" s="115"/>
      <c r="C22" s="102">
        <v>67000000</v>
      </c>
      <c r="D22" s="102">
        <v>78000000</v>
      </c>
      <c r="E22" s="102">
        <v>46000000</v>
      </c>
      <c r="F22" s="102">
        <v>43000000</v>
      </c>
      <c r="G22" s="102">
        <v>234000000</v>
      </c>
      <c r="H22" s="23"/>
      <c r="I22" s="102">
        <v>48000000</v>
      </c>
      <c r="J22" s="102">
        <v>39000000</v>
      </c>
      <c r="K22" s="102">
        <v>39000000</v>
      </c>
      <c r="L22" s="102">
        <v>42000000</v>
      </c>
      <c r="M22" s="102">
        <f t="shared" si="1"/>
        <v>168000000</v>
      </c>
      <c r="N22" s="115"/>
      <c r="O22" s="115"/>
      <c r="P22" s="115"/>
      <c r="Q22" s="115"/>
      <c r="R22" s="115"/>
    </row>
    <row r="23" spans="1:18" x14ac:dyDescent="0.3">
      <c r="A23" s="18" t="s">
        <v>52</v>
      </c>
      <c r="B23" s="115"/>
      <c r="C23" s="102">
        <v>171000000</v>
      </c>
      <c r="D23" s="102">
        <v>168000000</v>
      </c>
      <c r="E23" s="102">
        <v>125000000</v>
      </c>
      <c r="F23" s="102">
        <v>126000000</v>
      </c>
      <c r="G23" s="102">
        <v>590000000</v>
      </c>
      <c r="H23" s="23"/>
      <c r="I23" s="102">
        <v>151000000</v>
      </c>
      <c r="J23" s="102">
        <v>132000000</v>
      </c>
      <c r="K23" s="102">
        <v>105000000</v>
      </c>
      <c r="L23" s="102">
        <v>96000000</v>
      </c>
      <c r="M23" s="102">
        <f t="shared" si="1"/>
        <v>484000000</v>
      </c>
      <c r="N23" s="115"/>
      <c r="O23" s="115"/>
      <c r="P23" s="115"/>
      <c r="Q23" s="115"/>
      <c r="R23" s="115"/>
    </row>
    <row r="24" spans="1:18" x14ac:dyDescent="0.3">
      <c r="A24" s="35" t="s">
        <v>87</v>
      </c>
      <c r="B24" s="115"/>
      <c r="C24" s="102">
        <v>1905000000</v>
      </c>
      <c r="D24" s="102">
        <v>1865000000</v>
      </c>
      <c r="E24" s="102">
        <v>2393000000</v>
      </c>
      <c r="F24" s="102">
        <v>2389000000</v>
      </c>
      <c r="G24" s="102">
        <v>8552000000</v>
      </c>
      <c r="H24" s="23"/>
      <c r="I24" s="102">
        <v>1328000000</v>
      </c>
      <c r="J24" s="102">
        <v>1454000000</v>
      </c>
      <c r="K24" s="102">
        <v>1432000000</v>
      </c>
      <c r="L24" s="102">
        <v>1336000000</v>
      </c>
      <c r="M24" s="102">
        <f t="shared" si="1"/>
        <v>5550000000</v>
      </c>
      <c r="N24" s="115"/>
      <c r="O24" s="115"/>
      <c r="P24" s="115"/>
      <c r="Q24" s="115"/>
      <c r="R24" s="115"/>
    </row>
    <row r="25" spans="1:18" x14ac:dyDescent="0.3">
      <c r="A25" s="17" t="s">
        <v>88</v>
      </c>
      <c r="B25" s="115"/>
      <c r="C25" s="127">
        <v>-373000000</v>
      </c>
      <c r="D25" s="127">
        <v>-334000000</v>
      </c>
      <c r="E25" s="127">
        <v>-1070000000</v>
      </c>
      <c r="F25" s="127">
        <v>-914000000</v>
      </c>
      <c r="G25" s="127">
        <v>-2691000000</v>
      </c>
      <c r="H25" s="23"/>
      <c r="I25" s="127">
        <v>-598000000</v>
      </c>
      <c r="J25" s="127">
        <v>-152000000</v>
      </c>
      <c r="K25" s="127">
        <v>-203000000</v>
      </c>
      <c r="L25" s="127">
        <v>53000000</v>
      </c>
      <c r="M25" s="127">
        <f t="shared" si="1"/>
        <v>-900000000</v>
      </c>
      <c r="N25" s="115"/>
      <c r="O25" s="115"/>
      <c r="P25" s="115"/>
      <c r="Q25" s="115"/>
      <c r="R25" s="115"/>
    </row>
    <row r="26" spans="1:18" x14ac:dyDescent="0.3">
      <c r="A26" s="22"/>
      <c r="B26" s="115"/>
      <c r="C26" s="96"/>
      <c r="D26" s="96"/>
      <c r="E26" s="96"/>
      <c r="F26" s="96"/>
      <c r="G26" s="96"/>
      <c r="H26" s="97"/>
      <c r="I26" s="96"/>
      <c r="J26" s="96"/>
      <c r="K26" s="96"/>
      <c r="L26" s="96"/>
      <c r="M26" s="96"/>
      <c r="N26" s="115"/>
      <c r="O26" s="115"/>
      <c r="P26" s="115"/>
      <c r="Q26" s="115"/>
      <c r="R26" s="115"/>
    </row>
    <row r="27" spans="1:18" x14ac:dyDescent="0.3">
      <c r="A27" s="26" t="s">
        <v>51</v>
      </c>
      <c r="B27" s="115"/>
      <c r="C27" s="126">
        <v>-47000000</v>
      </c>
      <c r="D27" s="126">
        <v>-58000000</v>
      </c>
      <c r="E27" s="126">
        <v>-75000000</v>
      </c>
      <c r="F27" s="126">
        <v>-87000000</v>
      </c>
      <c r="G27" s="126">
        <v>-267000000</v>
      </c>
      <c r="H27" s="23"/>
      <c r="I27" s="126">
        <v>-85000000</v>
      </c>
      <c r="J27" s="126">
        <v>-86000000</v>
      </c>
      <c r="K27" s="126">
        <v>-87000000</v>
      </c>
      <c r="L27" s="126">
        <v>-77000000</v>
      </c>
      <c r="M27" s="126">
        <f>SUM(I27:L27)</f>
        <v>-335000000</v>
      </c>
      <c r="N27" s="115"/>
      <c r="O27" s="115"/>
      <c r="P27" s="115"/>
      <c r="Q27" s="115"/>
      <c r="R27" s="115"/>
    </row>
    <row r="28" spans="1:18" x14ac:dyDescent="0.3">
      <c r="A28" s="17" t="s">
        <v>65</v>
      </c>
      <c r="B28" s="115"/>
      <c r="C28" s="127">
        <v>-420000000</v>
      </c>
      <c r="D28" s="127">
        <v>-392000000</v>
      </c>
      <c r="E28" s="127">
        <v>-1145000000</v>
      </c>
      <c r="F28" s="127">
        <v>-1001000000</v>
      </c>
      <c r="G28" s="127">
        <v>-2958000000</v>
      </c>
      <c r="H28" s="23"/>
      <c r="I28" s="127">
        <v>-683000000</v>
      </c>
      <c r="J28" s="127">
        <v>-238000000</v>
      </c>
      <c r="K28" s="127">
        <v>-290000000</v>
      </c>
      <c r="L28" s="127">
        <v>-24000000</v>
      </c>
      <c r="M28" s="127">
        <f>SUM(I28:L28)</f>
        <v>-1235000000</v>
      </c>
      <c r="N28" s="115"/>
      <c r="O28" s="115"/>
      <c r="P28" s="115"/>
      <c r="Q28" s="115"/>
      <c r="R28" s="115"/>
    </row>
    <row r="29" spans="1:18" ht="17.399999999999999" x14ac:dyDescent="0.35">
      <c r="A29" s="36"/>
      <c r="B29" s="115"/>
      <c r="C29" s="250"/>
      <c r="D29" s="250"/>
      <c r="E29" s="250"/>
      <c r="F29" s="250"/>
      <c r="G29" s="250"/>
      <c r="H29" s="236"/>
      <c r="I29" s="250"/>
      <c r="J29" s="250"/>
      <c r="K29" s="250"/>
      <c r="L29" s="250"/>
      <c r="M29" s="250"/>
      <c r="N29" s="115"/>
      <c r="O29" s="115"/>
      <c r="P29" s="115"/>
      <c r="Q29" s="115"/>
      <c r="R29" s="115"/>
    </row>
    <row r="30" spans="1:18" x14ac:dyDescent="0.3">
      <c r="A30" s="26" t="s">
        <v>89</v>
      </c>
      <c r="B30" s="115"/>
      <c r="C30" s="96"/>
      <c r="D30" s="96"/>
      <c r="E30" s="96"/>
      <c r="F30" s="96"/>
      <c r="G30" s="96"/>
      <c r="H30" s="97"/>
      <c r="I30" s="96"/>
      <c r="J30" s="96"/>
      <c r="K30" s="96"/>
      <c r="L30" s="96"/>
      <c r="M30" s="96"/>
      <c r="N30" s="115"/>
      <c r="O30" s="115"/>
      <c r="P30" s="115"/>
      <c r="Q30" s="115"/>
      <c r="R30" s="115"/>
    </row>
    <row r="31" spans="1:18" x14ac:dyDescent="0.3">
      <c r="A31" s="18" t="s">
        <v>90</v>
      </c>
      <c r="B31" s="115"/>
      <c r="C31" s="102">
        <v>35000000</v>
      </c>
      <c r="D31" s="249">
        <v>0</v>
      </c>
      <c r="E31" s="102">
        <v>9000000</v>
      </c>
      <c r="F31" s="102">
        <v>8000000</v>
      </c>
      <c r="G31" s="102">
        <v>52000000</v>
      </c>
      <c r="H31" s="23"/>
      <c r="I31" s="102">
        <v>44000000</v>
      </c>
      <c r="J31" s="102">
        <v>4000000</v>
      </c>
      <c r="K31" s="102">
        <v>13000000</v>
      </c>
      <c r="L31" s="102">
        <v>33000000</v>
      </c>
      <c r="M31" s="102">
        <f>SUM(I31:L31)</f>
        <v>94000000</v>
      </c>
      <c r="N31" s="115"/>
      <c r="O31" s="115"/>
      <c r="P31" s="115"/>
      <c r="Q31" s="115"/>
      <c r="R31" s="115"/>
    </row>
    <row r="32" spans="1:18" x14ac:dyDescent="0.3">
      <c r="A32" s="18" t="s">
        <v>91</v>
      </c>
      <c r="B32" s="37"/>
      <c r="C32" s="126">
        <v>-179000000</v>
      </c>
      <c r="D32" s="126">
        <v>-6000000</v>
      </c>
      <c r="E32" s="126">
        <v>-405000000</v>
      </c>
      <c r="F32" s="126">
        <v>-216000000</v>
      </c>
      <c r="G32" s="126">
        <v>-806000000</v>
      </c>
      <c r="H32" s="23"/>
      <c r="I32" s="126">
        <v>-320000000</v>
      </c>
      <c r="J32" s="126">
        <v>-72000000</v>
      </c>
      <c r="K32" s="126">
        <v>-111000000</v>
      </c>
      <c r="L32" s="126">
        <v>1314000000</v>
      </c>
      <c r="M32" s="126">
        <f>SUM(I32:L32)</f>
        <v>811000000</v>
      </c>
      <c r="N32" s="115"/>
      <c r="O32" s="115"/>
      <c r="P32" s="115"/>
      <c r="Q32" s="115"/>
      <c r="R32" s="115"/>
    </row>
    <row r="33" spans="1:18" x14ac:dyDescent="0.3">
      <c r="A33" s="35" t="s">
        <v>92</v>
      </c>
      <c r="B33" s="37"/>
      <c r="C33" s="102">
        <v>-144000000</v>
      </c>
      <c r="D33" s="102">
        <v>-6000000</v>
      </c>
      <c r="E33" s="102">
        <v>-396000000</v>
      </c>
      <c r="F33" s="102">
        <v>-208000000</v>
      </c>
      <c r="G33" s="102">
        <v>-754000000</v>
      </c>
      <c r="H33" s="23"/>
      <c r="I33" s="102">
        <v>-276000000</v>
      </c>
      <c r="J33" s="102">
        <v>-68000000</v>
      </c>
      <c r="K33" s="102">
        <v>-98000000</v>
      </c>
      <c r="L33" s="102">
        <v>1347000000</v>
      </c>
      <c r="M33" s="102">
        <f>SUM(I33:L33)</f>
        <v>905000000</v>
      </c>
      <c r="N33" s="115"/>
      <c r="O33" s="115"/>
      <c r="P33" s="115"/>
      <c r="Q33" s="115"/>
      <c r="R33" s="115"/>
    </row>
    <row r="34" spans="1:18" ht="17.399999999999999" x14ac:dyDescent="0.35">
      <c r="A34" s="38"/>
      <c r="B34" s="115"/>
      <c r="C34" s="250"/>
      <c r="D34" s="250"/>
      <c r="E34" s="250"/>
      <c r="F34" s="250"/>
      <c r="G34" s="250"/>
      <c r="H34" s="236"/>
      <c r="I34" s="250"/>
      <c r="J34" s="250"/>
      <c r="K34" s="250"/>
      <c r="L34" s="250"/>
      <c r="M34" s="250"/>
      <c r="N34" s="115"/>
      <c r="O34" s="115"/>
      <c r="P34" s="115"/>
      <c r="Q34" s="115"/>
      <c r="R34" s="115"/>
    </row>
    <row r="35" spans="1:18" x14ac:dyDescent="0.3">
      <c r="A35" s="17" t="s">
        <v>93</v>
      </c>
      <c r="B35" s="115"/>
      <c r="C35" s="104">
        <v>-276000000</v>
      </c>
      <c r="D35" s="104">
        <v>-386000000</v>
      </c>
      <c r="E35" s="104">
        <v>-749000000</v>
      </c>
      <c r="F35" s="104">
        <v>-793000000</v>
      </c>
      <c r="G35" s="104">
        <v>-2204000000</v>
      </c>
      <c r="H35" s="103"/>
      <c r="I35" s="104">
        <v>-407000000</v>
      </c>
      <c r="J35" s="104">
        <v>-170000000</v>
      </c>
      <c r="K35" s="104">
        <v>-192000000</v>
      </c>
      <c r="L35" s="104">
        <v>-1371000000</v>
      </c>
      <c r="M35" s="104">
        <f>SUM(I35:L35)</f>
        <v>-2140000000</v>
      </c>
      <c r="N35" s="115"/>
      <c r="O35" s="115"/>
      <c r="P35" s="115"/>
      <c r="Q35" s="115"/>
      <c r="R35" s="115"/>
    </row>
    <row r="36" spans="1:18" ht="17.399999999999999" x14ac:dyDescent="0.35">
      <c r="A36" s="40" t="s">
        <v>94</v>
      </c>
      <c r="B36" s="115"/>
      <c r="C36" s="251">
        <f>C33/C28</f>
        <v>0.34285714285714286</v>
      </c>
      <c r="D36" s="251">
        <v>1.5306122449999999E-2</v>
      </c>
      <c r="E36" s="251">
        <v>0.3458515284</v>
      </c>
      <c r="F36" s="251">
        <v>0.21</v>
      </c>
      <c r="G36" s="251">
        <v>0.25</v>
      </c>
      <c r="H36" s="41"/>
      <c r="I36" s="251">
        <f>I33/I28</f>
        <v>0.40409956076134701</v>
      </c>
      <c r="J36" s="251">
        <v>0.28999999999999998</v>
      </c>
      <c r="K36" s="251">
        <v>0.34</v>
      </c>
      <c r="L36" s="251">
        <f>L33/L28</f>
        <v>-56.125</v>
      </c>
      <c r="M36" s="251">
        <f>M33/M28</f>
        <v>-0.73279352226720651</v>
      </c>
      <c r="N36" s="115"/>
      <c r="O36" s="115"/>
      <c r="P36" s="115"/>
      <c r="Q36" s="115"/>
      <c r="R36" s="115"/>
    </row>
    <row r="37" spans="1:18" x14ac:dyDescent="0.3">
      <c r="A37" s="115"/>
      <c r="B37" s="115"/>
      <c r="C37" s="97"/>
      <c r="D37" s="97"/>
      <c r="E37" s="97"/>
      <c r="F37" s="97"/>
      <c r="G37" s="97"/>
      <c r="H37" s="97"/>
      <c r="I37" s="97"/>
      <c r="J37" s="97"/>
      <c r="K37" s="97"/>
      <c r="L37" s="97"/>
      <c r="M37" s="24"/>
      <c r="N37" s="115"/>
      <c r="O37" s="115"/>
      <c r="P37" s="115"/>
      <c r="Q37" s="115"/>
      <c r="R37" s="115"/>
    </row>
    <row r="38" spans="1:18" x14ac:dyDescent="0.3">
      <c r="A38" s="42" t="s">
        <v>95</v>
      </c>
      <c r="B38" s="115"/>
      <c r="C38" s="57"/>
      <c r="D38" s="84"/>
      <c r="E38" s="84"/>
      <c r="F38" s="84"/>
      <c r="G38" s="50"/>
      <c r="H38" s="115"/>
      <c r="I38" s="57"/>
      <c r="J38" s="84"/>
      <c r="K38" s="84"/>
      <c r="L38" s="84"/>
      <c r="M38" s="50"/>
      <c r="N38" s="115"/>
      <c r="O38" s="115"/>
      <c r="P38" s="115"/>
      <c r="Q38" s="115"/>
      <c r="R38" s="115"/>
    </row>
    <row r="39" spans="1:18" x14ac:dyDescent="0.3">
      <c r="A39" s="43" t="s">
        <v>96</v>
      </c>
      <c r="B39" s="115"/>
      <c r="C39" s="58"/>
      <c r="D39" s="115"/>
      <c r="E39" s="115"/>
      <c r="F39" s="115"/>
      <c r="G39" s="48"/>
      <c r="H39" s="115"/>
      <c r="I39" s="58"/>
      <c r="J39" s="115"/>
      <c r="K39" s="115"/>
      <c r="L39" s="115"/>
      <c r="M39" s="48"/>
      <c r="N39" s="115"/>
      <c r="O39" s="115"/>
      <c r="P39" s="115"/>
      <c r="Q39" s="115"/>
      <c r="R39" s="115"/>
    </row>
    <row r="40" spans="1:18" x14ac:dyDescent="0.3">
      <c r="A40" s="35" t="s">
        <v>97</v>
      </c>
      <c r="B40" s="115"/>
      <c r="C40" s="37">
        <v>675000000</v>
      </c>
      <c r="D40" s="23">
        <v>677000000</v>
      </c>
      <c r="E40" s="23">
        <v>677000000</v>
      </c>
      <c r="F40" s="23">
        <v>678000000</v>
      </c>
      <c r="G40" s="177">
        <v>677000000</v>
      </c>
      <c r="H40" s="23"/>
      <c r="I40" s="37">
        <v>730000000</v>
      </c>
      <c r="J40" s="23">
        <v>848000000</v>
      </c>
      <c r="K40" s="23">
        <v>847000000</v>
      </c>
      <c r="L40" s="23">
        <v>847000000</v>
      </c>
      <c r="M40" s="177">
        <v>819000000</v>
      </c>
      <c r="N40" s="115"/>
      <c r="O40" s="115"/>
      <c r="P40" s="115"/>
      <c r="Q40" s="115"/>
      <c r="R40" s="115"/>
    </row>
    <row r="41" spans="1:18" x14ac:dyDescent="0.3">
      <c r="A41" s="19" t="s">
        <v>93</v>
      </c>
      <c r="B41" s="115"/>
      <c r="C41" s="45">
        <v>-0.41</v>
      </c>
      <c r="D41" s="44">
        <v>-0.56999999999999995</v>
      </c>
      <c r="E41" s="44">
        <v>-1.1100000000000001</v>
      </c>
      <c r="F41" s="44">
        <v>-1.17</v>
      </c>
      <c r="G41" s="237">
        <v>-3.26</v>
      </c>
      <c r="H41" s="44"/>
      <c r="I41" s="45">
        <v>-0.56000000000000005</v>
      </c>
      <c r="J41" s="44">
        <v>-0.2</v>
      </c>
      <c r="K41" s="44">
        <v>-0.23</v>
      </c>
      <c r="L41" s="44">
        <v>-1.62</v>
      </c>
      <c r="M41" s="237">
        <v>-2.61</v>
      </c>
      <c r="N41" s="115"/>
      <c r="O41" s="115"/>
      <c r="P41" s="115"/>
      <c r="Q41" s="115"/>
      <c r="R41" s="115"/>
    </row>
    <row r="42" spans="1:18" x14ac:dyDescent="0.3">
      <c r="A42" s="43" t="s">
        <v>98</v>
      </c>
      <c r="B42" s="115"/>
      <c r="C42" s="58"/>
      <c r="D42" s="115"/>
      <c r="E42" s="115"/>
      <c r="F42" s="115"/>
      <c r="G42" s="48"/>
      <c r="H42" s="115"/>
      <c r="I42" s="58"/>
      <c r="J42" s="115"/>
      <c r="K42" s="115"/>
      <c r="L42" s="115"/>
      <c r="M42" s="48"/>
      <c r="N42" s="115"/>
      <c r="O42" s="115"/>
      <c r="P42" s="115"/>
      <c r="Q42" s="115"/>
      <c r="R42" s="115"/>
    </row>
    <row r="43" spans="1:18" x14ac:dyDescent="0.3">
      <c r="A43" s="35" t="s">
        <v>97</v>
      </c>
      <c r="B43" s="115"/>
      <c r="C43" s="37">
        <v>675000000</v>
      </c>
      <c r="D43" s="23">
        <v>677000000</v>
      </c>
      <c r="E43" s="23">
        <v>677000000</v>
      </c>
      <c r="F43" s="23">
        <v>678000000</v>
      </c>
      <c r="G43" s="177">
        <v>677000000</v>
      </c>
      <c r="H43" s="23"/>
      <c r="I43" s="37">
        <v>730000000</v>
      </c>
      <c r="J43" s="23">
        <v>848000000</v>
      </c>
      <c r="K43" s="23">
        <v>847000000</v>
      </c>
      <c r="L43" s="23">
        <v>847000000</v>
      </c>
      <c r="M43" s="177">
        <v>819000000</v>
      </c>
      <c r="N43" s="115"/>
      <c r="O43" s="115"/>
      <c r="P43" s="115"/>
      <c r="Q43" s="115"/>
      <c r="R43" s="115"/>
    </row>
    <row r="44" spans="1:18" x14ac:dyDescent="0.3">
      <c r="A44" s="19" t="s">
        <v>93</v>
      </c>
      <c r="B44" s="115"/>
      <c r="C44" s="45">
        <v>-0.41</v>
      </c>
      <c r="D44" s="44">
        <v>-0.56999999999999995</v>
      </c>
      <c r="E44" s="44">
        <v>-1.1100000000000001</v>
      </c>
      <c r="F44" s="44">
        <v>-1.17</v>
      </c>
      <c r="G44" s="237">
        <v>-3.26</v>
      </c>
      <c r="H44" s="44"/>
      <c r="I44" s="45">
        <v>-0.56000000000000005</v>
      </c>
      <c r="J44" s="44">
        <v>-0.2</v>
      </c>
      <c r="K44" s="44">
        <v>-0.23</v>
      </c>
      <c r="L44" s="44">
        <v>-1.62</v>
      </c>
      <c r="M44" s="237">
        <v>-2.61</v>
      </c>
      <c r="N44" s="115"/>
      <c r="O44" s="115"/>
      <c r="P44" s="115"/>
      <c r="Q44" s="115"/>
      <c r="R44" s="115"/>
    </row>
    <row r="45" spans="1:18" x14ac:dyDescent="0.3">
      <c r="A45" s="46" t="s">
        <v>99</v>
      </c>
      <c r="B45" s="115"/>
      <c r="C45" s="252">
        <v>-0.37</v>
      </c>
      <c r="D45" s="238">
        <v>-0.23</v>
      </c>
      <c r="E45" s="238">
        <v>-0.2</v>
      </c>
      <c r="F45" s="238">
        <v>-0.48</v>
      </c>
      <c r="G45" s="239">
        <v>-1.28</v>
      </c>
      <c r="H45" s="44"/>
      <c r="I45" s="252">
        <v>-0.43</v>
      </c>
      <c r="J45" s="238">
        <v>-0.23</v>
      </c>
      <c r="K45" s="238">
        <v>-0.11</v>
      </c>
      <c r="L45" s="238">
        <v>-0.1</v>
      </c>
      <c r="M45" s="239">
        <v>-0.85</v>
      </c>
      <c r="N45" s="115"/>
      <c r="O45" s="115"/>
      <c r="P45" s="115"/>
      <c r="Q45" s="115"/>
      <c r="R45" s="115"/>
    </row>
    <row r="46" spans="1:18" x14ac:dyDescent="0.3">
      <c r="A46" s="115"/>
      <c r="B46" s="115"/>
      <c r="C46" s="240"/>
      <c r="D46" s="240"/>
      <c r="E46" s="241"/>
      <c r="F46" s="241"/>
      <c r="G46" s="241"/>
      <c r="H46" s="241"/>
      <c r="I46" s="240"/>
      <c r="J46" s="240"/>
      <c r="K46" s="241"/>
      <c r="L46" s="241"/>
      <c r="M46" s="241"/>
      <c r="N46" s="115"/>
      <c r="O46" s="115"/>
      <c r="P46" s="115"/>
      <c r="Q46" s="115"/>
      <c r="R46" s="115"/>
    </row>
    <row r="47" spans="1:18" x14ac:dyDescent="0.3">
      <c r="A47" s="47" t="s">
        <v>100</v>
      </c>
      <c r="B47" s="115"/>
      <c r="C47" s="242">
        <v>0.21</v>
      </c>
      <c r="D47" s="242">
        <v>0.21</v>
      </c>
      <c r="E47" s="242">
        <v>0.21</v>
      </c>
      <c r="F47" s="243">
        <v>0.05</v>
      </c>
      <c r="G47" s="242">
        <v>0.68</v>
      </c>
      <c r="H47" s="39"/>
      <c r="I47" s="242">
        <v>0.05</v>
      </c>
      <c r="J47" s="242">
        <v>0.05</v>
      </c>
      <c r="K47" s="242">
        <v>0.05</v>
      </c>
      <c r="L47" s="243">
        <v>0.05</v>
      </c>
      <c r="M47" s="244">
        <f>SUM(I47:L47)</f>
        <v>0.2</v>
      </c>
      <c r="N47" s="115"/>
      <c r="O47" s="115"/>
      <c r="P47" s="115"/>
      <c r="Q47" s="115"/>
      <c r="R47" s="115"/>
    </row>
    <row r="48" spans="1:18" x14ac:dyDescent="0.3">
      <c r="A48" s="119"/>
      <c r="B48" s="115"/>
      <c r="C48" s="39"/>
      <c r="D48" s="39"/>
      <c r="E48" s="39"/>
      <c r="F48" s="39"/>
      <c r="G48" s="39"/>
      <c r="H48" s="39"/>
      <c r="I48" s="39"/>
      <c r="J48" s="39"/>
      <c r="K48" s="39"/>
      <c r="L48" s="39"/>
      <c r="M48" s="39"/>
      <c r="N48" s="39"/>
      <c r="O48" s="39"/>
      <c r="P48" s="39"/>
      <c r="Q48" s="115"/>
      <c r="R48" s="115"/>
    </row>
    <row r="49" spans="1:18" x14ac:dyDescent="0.3">
      <c r="A49" s="317"/>
      <c r="B49" s="317"/>
      <c r="C49" s="318"/>
      <c r="D49" s="318"/>
      <c r="E49" s="318"/>
      <c r="F49" s="317"/>
      <c r="G49" s="317"/>
      <c r="H49" s="317"/>
      <c r="I49" s="317"/>
      <c r="J49" s="317"/>
      <c r="K49" s="317"/>
      <c r="L49" s="318"/>
      <c r="M49" s="116"/>
      <c r="N49" s="116"/>
      <c r="O49" s="245"/>
      <c r="P49" s="116"/>
      <c r="Q49" s="245"/>
      <c r="R49" s="115"/>
    </row>
  </sheetData>
  <mergeCells count="3">
    <mergeCell ref="A1:L1"/>
    <mergeCell ref="A2:L2"/>
    <mergeCell ref="A49:L49"/>
  </mergeCells>
  <printOptions horizontalCentered="1"/>
  <pageMargins left="0.2" right="0.2" top="0.2" bottom="0.2" header="0.2" footer="0.2"/>
  <pageSetup scale="56" orientation="landscape" r:id="rId1"/>
  <headerFooter scaleWithDoc="0">
    <oddFooter>&amp;R&amp;P</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topLeftCell="A2" zoomScale="80" zoomScaleNormal="80" workbookViewId="0">
      <selection activeCell="H51" sqref="H51"/>
    </sheetView>
  </sheetViews>
  <sheetFormatPr defaultColWidth="21.44140625" defaultRowHeight="16.8" x14ac:dyDescent="0.3"/>
  <cols>
    <col min="1" max="1" width="86.6640625" style="125" bestFit="1" customWidth="1"/>
    <col min="2" max="2" width="3.44140625" style="125" customWidth="1"/>
    <col min="3" max="6" width="17" style="125" bestFit="1" customWidth="1"/>
    <col min="7" max="7" width="4.33203125" style="125" customWidth="1"/>
    <col min="8" max="11" width="17" style="125" bestFit="1" customWidth="1"/>
    <col min="12" max="14" width="9.77734375" style="125" customWidth="1"/>
    <col min="15" max="16384" width="21.44140625" style="125"/>
  </cols>
  <sheetData>
    <row r="1" spans="1:14" s="122" customFormat="1" ht="19.2" x14ac:dyDescent="0.35">
      <c r="A1" s="313" t="s">
        <v>101</v>
      </c>
      <c r="B1" s="316"/>
      <c r="C1" s="315"/>
      <c r="D1" s="315"/>
      <c r="E1" s="315"/>
      <c r="F1" s="316"/>
      <c r="G1" s="316"/>
      <c r="H1" s="316"/>
      <c r="I1" s="316"/>
      <c r="J1" s="316"/>
      <c r="K1" s="315"/>
      <c r="L1" s="117"/>
      <c r="M1" s="117"/>
    </row>
    <row r="2" spans="1:14" s="122" customFormat="1" ht="19.2" x14ac:dyDescent="0.35">
      <c r="A2" s="313" t="s">
        <v>30</v>
      </c>
      <c r="B2" s="316"/>
      <c r="C2" s="315"/>
      <c r="D2" s="315"/>
      <c r="E2" s="315"/>
      <c r="F2" s="316"/>
      <c r="G2" s="316"/>
      <c r="H2" s="316"/>
      <c r="I2" s="316"/>
      <c r="J2" s="316"/>
      <c r="K2" s="315"/>
      <c r="L2" s="117"/>
      <c r="M2" s="117"/>
    </row>
    <row r="3" spans="1:14" x14ac:dyDescent="0.3">
      <c r="A3" s="115"/>
      <c r="B3" s="115"/>
      <c r="C3" s="115"/>
      <c r="D3" s="115"/>
      <c r="E3" s="115"/>
      <c r="F3" s="115"/>
      <c r="G3" s="115"/>
      <c r="H3" s="115"/>
      <c r="I3" s="115"/>
      <c r="J3" s="115"/>
      <c r="K3" s="115"/>
      <c r="L3" s="115"/>
      <c r="M3" s="115"/>
      <c r="N3" s="115"/>
    </row>
    <row r="4" spans="1:14" x14ac:dyDescent="0.3">
      <c r="A4" s="16"/>
      <c r="B4" s="115"/>
      <c r="C4" s="11" t="s">
        <v>102</v>
      </c>
      <c r="D4" s="11" t="s">
        <v>103</v>
      </c>
      <c r="E4" s="11" t="s">
        <v>104</v>
      </c>
      <c r="F4" s="11" t="s">
        <v>105</v>
      </c>
      <c r="G4" s="12"/>
      <c r="H4" s="11" t="s">
        <v>102</v>
      </c>
      <c r="I4" s="11" t="s">
        <v>103</v>
      </c>
      <c r="J4" s="11" t="s">
        <v>104</v>
      </c>
      <c r="K4" s="11" t="s">
        <v>105</v>
      </c>
      <c r="L4" s="115"/>
      <c r="M4" s="115"/>
      <c r="N4" s="115"/>
    </row>
    <row r="5" spans="1:14" x14ac:dyDescent="0.3">
      <c r="A5" s="13" t="s">
        <v>106</v>
      </c>
      <c r="B5" s="115"/>
      <c r="C5" s="14" t="s">
        <v>37</v>
      </c>
      <c r="D5" s="14" t="s">
        <v>37</v>
      </c>
      <c r="E5" s="14" t="s">
        <v>37</v>
      </c>
      <c r="F5" s="14" t="s">
        <v>37</v>
      </c>
      <c r="G5" s="15" t="s">
        <v>38</v>
      </c>
      <c r="H5" s="14" t="s">
        <v>39</v>
      </c>
      <c r="I5" s="14" t="s">
        <v>39</v>
      </c>
      <c r="J5" s="14" t="s">
        <v>39</v>
      </c>
      <c r="K5" s="14" t="s">
        <v>39</v>
      </c>
      <c r="L5" s="115"/>
      <c r="M5" s="115"/>
      <c r="N5" s="115"/>
    </row>
    <row r="6" spans="1:14" x14ac:dyDescent="0.3">
      <c r="A6" s="16"/>
      <c r="B6" s="115"/>
      <c r="C6" s="22"/>
      <c r="D6" s="48"/>
      <c r="E6" s="48"/>
      <c r="F6" s="22"/>
      <c r="G6" s="115"/>
      <c r="H6" s="22"/>
      <c r="I6" s="22"/>
      <c r="J6" s="22"/>
      <c r="K6" s="22"/>
      <c r="L6" s="115"/>
      <c r="M6" s="115"/>
      <c r="N6" s="115"/>
    </row>
    <row r="7" spans="1:14" x14ac:dyDescent="0.3">
      <c r="A7" s="17" t="s">
        <v>107</v>
      </c>
      <c r="B7" s="115"/>
      <c r="C7" s="22"/>
      <c r="D7" s="48"/>
      <c r="E7" s="48"/>
      <c r="F7" s="22"/>
      <c r="G7" s="115"/>
      <c r="H7" s="22"/>
      <c r="I7" s="22"/>
      <c r="J7" s="22"/>
      <c r="K7" s="22"/>
      <c r="L7" s="115"/>
      <c r="M7" s="115"/>
      <c r="N7" s="115"/>
    </row>
    <row r="8" spans="1:14" x14ac:dyDescent="0.3">
      <c r="A8" s="18" t="s">
        <v>108</v>
      </c>
      <c r="B8" s="115"/>
      <c r="C8" s="22"/>
      <c r="D8" s="48"/>
      <c r="E8" s="48"/>
      <c r="F8" s="22"/>
      <c r="G8" s="115"/>
      <c r="H8" s="22"/>
      <c r="I8" s="22"/>
      <c r="J8" s="22"/>
      <c r="K8" s="22"/>
      <c r="L8" s="115"/>
      <c r="M8" s="115"/>
      <c r="N8" s="115"/>
    </row>
    <row r="9" spans="1:14" x14ac:dyDescent="0.3">
      <c r="A9" s="35" t="s">
        <v>109</v>
      </c>
      <c r="B9" s="115"/>
      <c r="C9" s="99">
        <v>1126000000</v>
      </c>
      <c r="D9" s="180">
        <v>1572000000</v>
      </c>
      <c r="E9" s="180">
        <v>1680000000</v>
      </c>
      <c r="F9" s="99">
        <v>1221000000</v>
      </c>
      <c r="G9" s="24"/>
      <c r="H9" s="99">
        <v>2072000000</v>
      </c>
      <c r="I9" s="99">
        <v>2584000000</v>
      </c>
      <c r="J9" s="99">
        <v>1953000000</v>
      </c>
      <c r="K9" s="99">
        <v>2490000000</v>
      </c>
      <c r="L9" s="115"/>
      <c r="M9" s="115"/>
      <c r="N9" s="115"/>
    </row>
    <row r="10" spans="1:14" x14ac:dyDescent="0.3">
      <c r="A10" s="35" t="s">
        <v>110</v>
      </c>
      <c r="B10" s="115"/>
      <c r="C10" s="249">
        <v>0</v>
      </c>
      <c r="D10" s="102">
        <v>925000000</v>
      </c>
      <c r="E10" s="102">
        <v>700000000</v>
      </c>
      <c r="F10" s="249">
        <v>0</v>
      </c>
      <c r="G10" s="23"/>
      <c r="H10" s="249">
        <v>0</v>
      </c>
      <c r="I10" s="249">
        <v>0</v>
      </c>
      <c r="J10" s="249">
        <v>0</v>
      </c>
      <c r="K10" s="249">
        <v>0</v>
      </c>
      <c r="L10" s="115"/>
      <c r="M10" s="115"/>
      <c r="N10" s="115"/>
    </row>
    <row r="11" spans="1:14" x14ac:dyDescent="0.3">
      <c r="A11" s="35" t="s">
        <v>111</v>
      </c>
      <c r="B11" s="115"/>
      <c r="C11" s="102">
        <v>1341000000</v>
      </c>
      <c r="D11" s="177">
        <v>1195000000</v>
      </c>
      <c r="E11" s="177">
        <v>991000000</v>
      </c>
      <c r="F11" s="102">
        <v>912000000</v>
      </c>
      <c r="G11" s="23"/>
      <c r="H11" s="102">
        <v>779000000</v>
      </c>
      <c r="I11" s="102">
        <v>822000000</v>
      </c>
      <c r="J11" s="102">
        <v>783000000</v>
      </c>
      <c r="K11" s="102">
        <v>877000000</v>
      </c>
      <c r="L11" s="115"/>
      <c r="M11" s="115"/>
      <c r="N11" s="115"/>
    </row>
    <row r="12" spans="1:14" x14ac:dyDescent="0.3">
      <c r="A12" s="35" t="s">
        <v>112</v>
      </c>
      <c r="B12" s="115"/>
      <c r="C12" s="102">
        <v>379000000</v>
      </c>
      <c r="D12" s="177">
        <v>336000000</v>
      </c>
      <c r="E12" s="177">
        <v>324000000</v>
      </c>
      <c r="F12" s="102">
        <v>313000000</v>
      </c>
      <c r="G12" s="23"/>
      <c r="H12" s="102">
        <v>306000000</v>
      </c>
      <c r="I12" s="102">
        <v>272000000</v>
      </c>
      <c r="J12" s="102">
        <v>221000000</v>
      </c>
      <c r="K12" s="102">
        <v>227000000</v>
      </c>
      <c r="L12" s="115"/>
      <c r="M12" s="115"/>
      <c r="N12" s="115"/>
    </row>
    <row r="13" spans="1:14" x14ac:dyDescent="0.3">
      <c r="A13" s="35" t="s">
        <v>113</v>
      </c>
      <c r="B13" s="115"/>
      <c r="C13" s="102">
        <v>122000000</v>
      </c>
      <c r="D13" s="177">
        <v>102000000</v>
      </c>
      <c r="E13" s="177">
        <v>163000000</v>
      </c>
      <c r="F13" s="102">
        <v>144000000</v>
      </c>
      <c r="G13" s="23"/>
      <c r="H13" s="102">
        <v>111000000</v>
      </c>
      <c r="I13" s="102">
        <v>76000000</v>
      </c>
      <c r="J13" s="102">
        <v>85000000</v>
      </c>
      <c r="K13" s="102">
        <v>71000000</v>
      </c>
      <c r="L13" s="115"/>
      <c r="M13" s="115"/>
      <c r="N13" s="115"/>
    </row>
    <row r="14" spans="1:14" x14ac:dyDescent="0.3">
      <c r="A14" s="49" t="s">
        <v>114</v>
      </c>
      <c r="B14" s="115"/>
      <c r="C14" s="127">
        <v>2968000000</v>
      </c>
      <c r="D14" s="232">
        <v>4130000000</v>
      </c>
      <c r="E14" s="232">
        <v>3858000000</v>
      </c>
      <c r="F14" s="127">
        <v>2590000000</v>
      </c>
      <c r="G14" s="23"/>
      <c r="H14" s="127">
        <v>3268000000</v>
      </c>
      <c r="I14" s="127">
        <v>3754000000</v>
      </c>
      <c r="J14" s="127">
        <v>3042000000</v>
      </c>
      <c r="K14" s="127">
        <v>3665000000</v>
      </c>
      <c r="L14" s="115"/>
      <c r="M14" s="115"/>
      <c r="N14" s="115"/>
    </row>
    <row r="15" spans="1:14" x14ac:dyDescent="0.3">
      <c r="A15" s="27"/>
      <c r="B15" s="115"/>
      <c r="C15" s="22"/>
      <c r="D15" s="48"/>
      <c r="E15" s="48"/>
      <c r="F15" s="22"/>
      <c r="G15" s="115"/>
      <c r="H15" s="22"/>
      <c r="I15" s="22"/>
      <c r="J15" s="22"/>
      <c r="K15" s="22"/>
      <c r="L15" s="115"/>
      <c r="M15" s="115"/>
      <c r="N15" s="115"/>
    </row>
    <row r="16" spans="1:14" x14ac:dyDescent="0.3">
      <c r="A16" s="18" t="s">
        <v>115</v>
      </c>
      <c r="B16" s="115"/>
      <c r="C16" s="102">
        <v>1100000000</v>
      </c>
      <c r="D16" s="177">
        <v>1045000000</v>
      </c>
      <c r="E16" s="177">
        <v>1012000000</v>
      </c>
      <c r="F16" s="102">
        <v>1003000000</v>
      </c>
      <c r="G16" s="23"/>
      <c r="H16" s="102">
        <v>959000000</v>
      </c>
      <c r="I16" s="102">
        <v>944000000</v>
      </c>
      <c r="J16" s="102">
        <v>931000000</v>
      </c>
      <c r="K16" s="102">
        <v>931000000</v>
      </c>
      <c r="L16" s="115"/>
      <c r="M16" s="115"/>
      <c r="N16" s="115"/>
    </row>
    <row r="17" spans="1:14" x14ac:dyDescent="0.3">
      <c r="A17" s="18" t="s">
        <v>116</v>
      </c>
      <c r="B17" s="115"/>
      <c r="C17" s="102">
        <v>29291000000</v>
      </c>
      <c r="D17" s="177">
        <v>29121000000</v>
      </c>
      <c r="E17" s="177">
        <v>27920000000</v>
      </c>
      <c r="F17" s="102">
        <v>27061000000</v>
      </c>
      <c r="G17" s="23"/>
      <c r="H17" s="102">
        <v>26737000000</v>
      </c>
      <c r="I17" s="102">
        <v>25657000000</v>
      </c>
      <c r="J17" s="102">
        <v>25976000000</v>
      </c>
      <c r="K17" s="102">
        <v>25718000000</v>
      </c>
      <c r="L17" s="115"/>
      <c r="M17" s="115"/>
      <c r="N17" s="115"/>
    </row>
    <row r="18" spans="1:14" x14ac:dyDescent="0.3">
      <c r="A18" s="18" t="s">
        <v>117</v>
      </c>
      <c r="B18" s="115"/>
      <c r="C18" s="102">
        <v>459000000</v>
      </c>
      <c r="D18" s="177">
        <v>459000000</v>
      </c>
      <c r="E18" s="177">
        <v>457000000</v>
      </c>
      <c r="F18" s="102">
        <v>115000000</v>
      </c>
      <c r="G18" s="23"/>
      <c r="H18" s="102">
        <v>115000000</v>
      </c>
      <c r="I18" s="102">
        <v>115000000</v>
      </c>
      <c r="J18" s="102">
        <v>115000000</v>
      </c>
      <c r="K18" s="102">
        <v>115000000</v>
      </c>
      <c r="L18" s="115"/>
      <c r="M18" s="115"/>
      <c r="N18" s="115"/>
    </row>
    <row r="19" spans="1:14" x14ac:dyDescent="0.3">
      <c r="A19" s="18" t="s">
        <v>118</v>
      </c>
      <c r="B19" s="115"/>
      <c r="C19" s="102">
        <v>918000000</v>
      </c>
      <c r="D19" s="177">
        <v>1015000000</v>
      </c>
      <c r="E19" s="177">
        <v>1427000000</v>
      </c>
      <c r="F19" s="102">
        <v>1542000000</v>
      </c>
      <c r="G19" s="23"/>
      <c r="H19" s="102">
        <v>1789000000</v>
      </c>
      <c r="I19" s="102">
        <v>2057000000</v>
      </c>
      <c r="J19" s="102">
        <v>2246000000</v>
      </c>
      <c r="K19" s="102">
        <v>665000000</v>
      </c>
      <c r="L19" s="115"/>
      <c r="M19" s="115"/>
      <c r="N19" s="115"/>
    </row>
    <row r="20" spans="1:14" x14ac:dyDescent="0.3">
      <c r="A20" s="35" t="s">
        <v>119</v>
      </c>
      <c r="B20" s="115"/>
      <c r="C20" s="179">
        <v>34736000000</v>
      </c>
      <c r="D20" s="233">
        <v>35770000000</v>
      </c>
      <c r="E20" s="233">
        <v>34674000000</v>
      </c>
      <c r="F20" s="179">
        <v>32311000000</v>
      </c>
      <c r="G20" s="24"/>
      <c r="H20" s="179">
        <v>32868000000</v>
      </c>
      <c r="I20" s="179">
        <v>32527000000</v>
      </c>
      <c r="J20" s="179">
        <v>32310000000</v>
      </c>
      <c r="K20" s="179">
        <v>31094000000</v>
      </c>
      <c r="L20" s="115"/>
      <c r="M20" s="115"/>
      <c r="N20" s="115"/>
    </row>
    <row r="21" spans="1:14" x14ac:dyDescent="0.3">
      <c r="A21" s="27"/>
      <c r="B21" s="115"/>
      <c r="C21" s="16"/>
      <c r="D21" s="50"/>
      <c r="E21" s="50"/>
      <c r="F21" s="16"/>
      <c r="G21" s="115"/>
      <c r="H21" s="16"/>
      <c r="I21" s="16"/>
      <c r="J21" s="16"/>
      <c r="K21" s="16"/>
      <c r="L21" s="115"/>
      <c r="M21" s="115"/>
      <c r="N21" s="115"/>
    </row>
    <row r="22" spans="1:14" x14ac:dyDescent="0.3">
      <c r="A22" s="17" t="s">
        <v>120</v>
      </c>
      <c r="B22" s="115"/>
      <c r="C22" s="22"/>
      <c r="D22" s="48"/>
      <c r="E22" s="48"/>
      <c r="F22" s="22"/>
      <c r="G22" s="115"/>
      <c r="H22" s="22"/>
      <c r="I22" s="22"/>
      <c r="J22" s="22"/>
      <c r="K22" s="22"/>
      <c r="L22" s="115"/>
      <c r="M22" s="115"/>
      <c r="N22" s="115"/>
    </row>
    <row r="23" spans="1:14" x14ac:dyDescent="0.3">
      <c r="A23" s="18" t="s">
        <v>121</v>
      </c>
      <c r="B23" s="115"/>
      <c r="C23" s="22"/>
      <c r="D23" s="48"/>
      <c r="E23" s="48"/>
      <c r="F23" s="22"/>
      <c r="G23" s="115"/>
      <c r="H23" s="22"/>
      <c r="I23" s="22"/>
      <c r="J23" s="22"/>
      <c r="K23" s="22"/>
      <c r="L23" s="115"/>
      <c r="M23" s="115"/>
      <c r="N23" s="115"/>
    </row>
    <row r="24" spans="1:14" x14ac:dyDescent="0.3">
      <c r="A24" s="35" t="s">
        <v>122</v>
      </c>
      <c r="B24" s="115"/>
      <c r="C24" s="99">
        <v>1854000000</v>
      </c>
      <c r="D24" s="180">
        <v>1507000000</v>
      </c>
      <c r="E24" s="180">
        <v>1246000000</v>
      </c>
      <c r="F24" s="99">
        <v>1313000000</v>
      </c>
      <c r="G24" s="24"/>
      <c r="H24" s="99">
        <v>1084000000</v>
      </c>
      <c r="I24" s="99">
        <v>953000000</v>
      </c>
      <c r="J24" s="99">
        <v>964000000</v>
      </c>
      <c r="K24" s="99">
        <v>1078000000</v>
      </c>
      <c r="L24" s="115"/>
      <c r="M24" s="115"/>
      <c r="N24" s="115"/>
    </row>
    <row r="25" spans="1:14" x14ac:dyDescent="0.3">
      <c r="A25" s="35" t="s">
        <v>123</v>
      </c>
      <c r="B25" s="115"/>
      <c r="C25" s="102">
        <v>127000000</v>
      </c>
      <c r="D25" s="177">
        <v>119000000</v>
      </c>
      <c r="E25" s="177">
        <v>138000000</v>
      </c>
      <c r="F25" s="102">
        <v>133000000</v>
      </c>
      <c r="G25" s="23"/>
      <c r="H25" s="102">
        <v>79000000</v>
      </c>
      <c r="I25" s="102">
        <v>114000000</v>
      </c>
      <c r="J25" s="102">
        <v>121000000</v>
      </c>
      <c r="K25" s="102">
        <v>129000000</v>
      </c>
      <c r="L25" s="115"/>
      <c r="M25" s="115"/>
      <c r="N25" s="115"/>
    </row>
    <row r="26" spans="1:14" x14ac:dyDescent="0.3">
      <c r="A26" s="35" t="s">
        <v>124</v>
      </c>
      <c r="B26" s="115"/>
      <c r="C26" s="102">
        <v>260000000</v>
      </c>
      <c r="D26" s="177">
        <v>156000000</v>
      </c>
      <c r="E26" s="177">
        <v>143000000</v>
      </c>
      <c r="F26" s="102">
        <v>132000000</v>
      </c>
      <c r="G26" s="23"/>
      <c r="H26" s="102">
        <v>151000000</v>
      </c>
      <c r="I26" s="102">
        <v>85000000</v>
      </c>
      <c r="J26" s="102">
        <v>66000000</v>
      </c>
      <c r="K26" s="102">
        <v>94000000</v>
      </c>
      <c r="L26" s="115"/>
      <c r="M26" s="115"/>
      <c r="N26" s="115"/>
    </row>
    <row r="27" spans="1:14" x14ac:dyDescent="0.3">
      <c r="A27" s="35" t="s">
        <v>125</v>
      </c>
      <c r="B27" s="115"/>
      <c r="C27" s="102">
        <v>1068000000</v>
      </c>
      <c r="D27" s="177">
        <v>1035000000</v>
      </c>
      <c r="E27" s="177">
        <v>1035000000</v>
      </c>
      <c r="F27" s="102">
        <v>1000000</v>
      </c>
      <c r="G27" s="23"/>
      <c r="H27" s="102">
        <v>1000000</v>
      </c>
      <c r="I27" s="102">
        <v>1000000</v>
      </c>
      <c r="J27" s="102">
        <v>1000000</v>
      </c>
      <c r="K27" s="102">
        <v>686000000</v>
      </c>
      <c r="L27" s="115"/>
      <c r="M27" s="115"/>
      <c r="N27" s="115"/>
    </row>
    <row r="28" spans="1:14" x14ac:dyDescent="0.3">
      <c r="A28" s="35" t="s">
        <v>126</v>
      </c>
      <c r="B28" s="115"/>
      <c r="C28" s="102">
        <v>252000000</v>
      </c>
      <c r="D28" s="177">
        <v>235000000</v>
      </c>
      <c r="E28" s="177">
        <v>286000000</v>
      </c>
      <c r="F28" s="102">
        <v>150000000</v>
      </c>
      <c r="G28" s="23"/>
      <c r="H28" s="102">
        <v>211000000</v>
      </c>
      <c r="I28" s="102">
        <v>229000000</v>
      </c>
      <c r="J28" s="102">
        <v>256000000</v>
      </c>
      <c r="K28" s="102">
        <v>253000000</v>
      </c>
      <c r="L28" s="115"/>
      <c r="M28" s="115"/>
      <c r="N28" s="115"/>
    </row>
    <row r="29" spans="1:14" x14ac:dyDescent="0.3">
      <c r="A29" s="49" t="s">
        <v>127</v>
      </c>
      <c r="B29" s="115"/>
      <c r="C29" s="127">
        <v>3561000000</v>
      </c>
      <c r="D29" s="232">
        <v>3052000000</v>
      </c>
      <c r="E29" s="232">
        <v>2848000000</v>
      </c>
      <c r="F29" s="127">
        <v>1729000000</v>
      </c>
      <c r="G29" s="23"/>
      <c r="H29" s="127">
        <v>1526000000</v>
      </c>
      <c r="I29" s="127">
        <v>1382000000</v>
      </c>
      <c r="J29" s="127">
        <v>1408000000</v>
      </c>
      <c r="K29" s="127">
        <v>2240000000</v>
      </c>
      <c r="L29" s="115"/>
      <c r="M29" s="115"/>
      <c r="N29" s="115"/>
    </row>
    <row r="30" spans="1:14" x14ac:dyDescent="0.3">
      <c r="A30" s="27"/>
      <c r="B30" s="115"/>
      <c r="C30" s="22"/>
      <c r="D30" s="48"/>
      <c r="E30" s="48"/>
      <c r="F30" s="22"/>
      <c r="G30" s="115"/>
      <c r="H30" s="22"/>
      <c r="I30" s="22"/>
      <c r="J30" s="22"/>
      <c r="K30" s="22"/>
      <c r="L30" s="115"/>
      <c r="M30" s="115"/>
      <c r="N30" s="115"/>
    </row>
    <row r="31" spans="1:14" x14ac:dyDescent="0.3">
      <c r="A31" s="18" t="s">
        <v>128</v>
      </c>
      <c r="B31" s="115"/>
      <c r="C31" s="102">
        <v>5326000000</v>
      </c>
      <c r="D31" s="177">
        <v>7321000000</v>
      </c>
      <c r="E31" s="177">
        <v>7323000000</v>
      </c>
      <c r="F31" s="102">
        <v>7276000000</v>
      </c>
      <c r="G31" s="23"/>
      <c r="H31" s="102">
        <v>7280000000</v>
      </c>
      <c r="I31" s="102">
        <v>7280000000</v>
      </c>
      <c r="J31" s="102">
        <v>7277000000</v>
      </c>
      <c r="K31" s="102">
        <v>6589000000</v>
      </c>
      <c r="L31" s="115"/>
      <c r="M31" s="115"/>
      <c r="N31" s="115"/>
    </row>
    <row r="32" spans="1:14" x14ac:dyDescent="0.3">
      <c r="A32" s="18" t="s">
        <v>129</v>
      </c>
      <c r="B32" s="115"/>
      <c r="C32" s="102">
        <v>2437000000</v>
      </c>
      <c r="D32" s="177">
        <v>2531000000</v>
      </c>
      <c r="E32" s="177">
        <v>2542000000</v>
      </c>
      <c r="F32" s="102">
        <v>2441000000</v>
      </c>
      <c r="G32" s="23"/>
      <c r="H32" s="102">
        <v>2368000000</v>
      </c>
      <c r="I32" s="102">
        <v>2392000000</v>
      </c>
      <c r="J32" s="102">
        <v>2399000000</v>
      </c>
      <c r="K32" s="102">
        <v>2438000000</v>
      </c>
      <c r="L32" s="115"/>
      <c r="M32" s="115"/>
      <c r="N32" s="115"/>
    </row>
    <row r="33" spans="1:14" x14ac:dyDescent="0.3">
      <c r="A33" s="18" t="s">
        <v>130</v>
      </c>
      <c r="B33" s="115"/>
      <c r="C33" s="102">
        <v>515000000</v>
      </c>
      <c r="D33" s="177">
        <v>438000000</v>
      </c>
      <c r="E33" s="177">
        <v>436000000</v>
      </c>
      <c r="F33" s="102">
        <v>403000000</v>
      </c>
      <c r="G33" s="23"/>
      <c r="H33" s="102">
        <v>446000000</v>
      </c>
      <c r="I33" s="102">
        <v>409000000</v>
      </c>
      <c r="J33" s="102">
        <v>400000000</v>
      </c>
      <c r="K33" s="102">
        <v>345000000</v>
      </c>
      <c r="L33" s="115"/>
      <c r="M33" s="115"/>
      <c r="N33" s="115"/>
    </row>
    <row r="34" spans="1:14" x14ac:dyDescent="0.3">
      <c r="A34" s="18" t="s">
        <v>131</v>
      </c>
      <c r="B34" s="115"/>
      <c r="C34" s="102">
        <v>1949000000</v>
      </c>
      <c r="D34" s="177">
        <v>1963000000</v>
      </c>
      <c r="E34" s="177">
        <v>1965000000</v>
      </c>
      <c r="F34" s="102">
        <v>1601000000</v>
      </c>
      <c r="G34" s="23"/>
      <c r="H34" s="102">
        <v>1614000000</v>
      </c>
      <c r="I34" s="102">
        <v>1597000000</v>
      </c>
      <c r="J34" s="102">
        <v>1607000000</v>
      </c>
      <c r="K34" s="102">
        <v>1697000000</v>
      </c>
      <c r="L34" s="115"/>
      <c r="M34" s="115"/>
      <c r="N34" s="115"/>
    </row>
    <row r="35" spans="1:14" x14ac:dyDescent="0.3">
      <c r="A35" s="18" t="s">
        <v>132</v>
      </c>
      <c r="B35" s="115"/>
      <c r="C35" s="126">
        <v>288000000</v>
      </c>
      <c r="D35" s="205">
        <v>247000000</v>
      </c>
      <c r="E35" s="205">
        <v>225000000</v>
      </c>
      <c r="F35" s="126">
        <v>308000000</v>
      </c>
      <c r="G35" s="23"/>
      <c r="H35" s="126">
        <v>283000000</v>
      </c>
      <c r="I35" s="126">
        <v>314000000</v>
      </c>
      <c r="J35" s="126">
        <v>297000000</v>
      </c>
      <c r="K35" s="126">
        <v>244000000</v>
      </c>
      <c r="L35" s="115"/>
      <c r="M35" s="115"/>
      <c r="N35" s="115"/>
    </row>
    <row r="36" spans="1:14" x14ac:dyDescent="0.3">
      <c r="A36" s="35" t="s">
        <v>133</v>
      </c>
      <c r="B36" s="115"/>
      <c r="C36" s="102">
        <v>14076000000</v>
      </c>
      <c r="D36" s="177">
        <v>15552000000</v>
      </c>
      <c r="E36" s="177">
        <v>15339000000</v>
      </c>
      <c r="F36" s="102">
        <v>13758000000</v>
      </c>
      <c r="G36" s="23"/>
      <c r="H36" s="102">
        <v>13517000000</v>
      </c>
      <c r="I36" s="102">
        <v>13374000000</v>
      </c>
      <c r="J36" s="102">
        <v>13388000000</v>
      </c>
      <c r="K36" s="102">
        <v>13553000000</v>
      </c>
      <c r="L36" s="115"/>
      <c r="M36" s="115"/>
      <c r="N36" s="115"/>
    </row>
    <row r="37" spans="1:14" x14ac:dyDescent="0.3">
      <c r="A37" s="22"/>
      <c r="B37" s="115"/>
      <c r="C37" s="22"/>
      <c r="D37" s="48"/>
      <c r="E37" s="48"/>
      <c r="F37" s="22"/>
      <c r="G37" s="115"/>
      <c r="H37" s="22"/>
      <c r="I37" s="22"/>
      <c r="J37" s="22"/>
      <c r="K37" s="22"/>
      <c r="L37" s="115"/>
      <c r="M37" s="115"/>
      <c r="N37" s="115"/>
    </row>
    <row r="38" spans="1:14" x14ac:dyDescent="0.3">
      <c r="A38" s="17" t="s">
        <v>134</v>
      </c>
      <c r="B38" s="115"/>
      <c r="C38" s="126">
        <v>20660000000</v>
      </c>
      <c r="D38" s="126">
        <v>20218000000</v>
      </c>
      <c r="E38" s="126">
        <v>19335000000</v>
      </c>
      <c r="F38" s="126">
        <v>18553000000</v>
      </c>
      <c r="G38" s="23"/>
      <c r="H38" s="126">
        <v>19351000000</v>
      </c>
      <c r="I38" s="126">
        <v>19153000000</v>
      </c>
      <c r="J38" s="126">
        <v>18922000000</v>
      </c>
      <c r="K38" s="126">
        <v>17541000000</v>
      </c>
      <c r="L38" s="115"/>
      <c r="M38" s="115"/>
      <c r="N38" s="115"/>
    </row>
    <row r="39" spans="1:14" x14ac:dyDescent="0.3">
      <c r="A39" s="51" t="s">
        <v>135</v>
      </c>
      <c r="B39" s="115"/>
      <c r="C39" s="178">
        <v>34736000000</v>
      </c>
      <c r="D39" s="234">
        <v>35770000000</v>
      </c>
      <c r="E39" s="234">
        <v>34674000000</v>
      </c>
      <c r="F39" s="178">
        <v>32311000000</v>
      </c>
      <c r="G39" s="24"/>
      <c r="H39" s="178">
        <v>32868000000</v>
      </c>
      <c r="I39" s="178">
        <v>32527000000</v>
      </c>
      <c r="J39" s="178">
        <v>32310000000</v>
      </c>
      <c r="K39" s="178">
        <v>31094000000</v>
      </c>
      <c r="L39" s="115"/>
      <c r="M39" s="115"/>
      <c r="N39" s="115"/>
    </row>
    <row r="40" spans="1:14" x14ac:dyDescent="0.3">
      <c r="A40" s="115"/>
      <c r="B40" s="115"/>
      <c r="C40" s="115"/>
      <c r="D40" s="115"/>
      <c r="E40" s="115"/>
      <c r="F40" s="115"/>
      <c r="G40" s="115"/>
      <c r="H40" s="115"/>
      <c r="I40" s="115"/>
      <c r="J40" s="115"/>
      <c r="K40" s="115"/>
      <c r="L40" s="115"/>
      <c r="M40" s="115"/>
      <c r="N40" s="115"/>
    </row>
    <row r="41" spans="1:14" x14ac:dyDescent="0.3">
      <c r="A41" s="52" t="s">
        <v>136</v>
      </c>
      <c r="B41" s="115"/>
      <c r="C41" s="209">
        <v>675000000</v>
      </c>
      <c r="D41" s="209">
        <v>677000000</v>
      </c>
      <c r="E41" s="209">
        <v>677000000</v>
      </c>
      <c r="F41" s="209">
        <v>677000000</v>
      </c>
      <c r="G41" s="23"/>
      <c r="H41" s="209">
        <v>848000000</v>
      </c>
      <c r="I41" s="209">
        <v>848000000</v>
      </c>
      <c r="J41" s="209">
        <v>847000000</v>
      </c>
      <c r="K41" s="209">
        <v>847000000</v>
      </c>
      <c r="L41" s="115"/>
      <c r="M41" s="115"/>
      <c r="N41" s="115"/>
    </row>
    <row r="42" spans="1:14" x14ac:dyDescent="0.3">
      <c r="A42" s="52" t="s">
        <v>137</v>
      </c>
      <c r="B42" s="115"/>
      <c r="C42" s="235">
        <f>(C27+C31-C9-C10)/(+C27+C31+C38-C9-C10)</f>
        <v>0.20317803147176797</v>
      </c>
      <c r="D42" s="235">
        <f>(D27+D31-D9-D10)/(+D27+D31+D38-D9-D10)</f>
        <v>0.22468075315412048</v>
      </c>
      <c r="E42" s="235">
        <f>(E27+E31-E9-E10)/(+E27+E31+E38-E9-E10)</f>
        <v>0.23616323628175245</v>
      </c>
      <c r="F42" s="235">
        <f>(F27+F31-F9-F10)/(+F27+F31+F38-F9-F10)</f>
        <v>0.24608882929009712</v>
      </c>
      <c r="G42" s="53"/>
      <c r="H42" s="235">
        <f>(H27+H31-H9-H10)/(+H27+H31+H38-H9-H10)</f>
        <v>0.21209283387622149</v>
      </c>
      <c r="I42" s="235">
        <f>(I27+I31-I9-I10)/(+I27+I31+I38-I9-I10)</f>
        <v>0.19693920335429768</v>
      </c>
      <c r="J42" s="235">
        <f>(J27+J31-J9-J10)/(+J27+J31+J38-J9-J10)</f>
        <v>0.21961479770693282</v>
      </c>
      <c r="K42" s="235">
        <f>(K27+K31-K9-K10)/(+K27+K31+K38-K9-K10)</f>
        <v>0.21432410642300456</v>
      </c>
      <c r="L42" s="115"/>
      <c r="M42" s="115"/>
      <c r="N42" s="115"/>
    </row>
    <row r="43" spans="1:14" x14ac:dyDescent="0.3">
      <c r="A43" s="115"/>
      <c r="B43" s="115"/>
      <c r="C43" s="23"/>
      <c r="D43" s="23"/>
      <c r="E43" s="23"/>
      <c r="F43" s="23"/>
      <c r="G43" s="23"/>
      <c r="H43" s="23"/>
      <c r="I43" s="23"/>
      <c r="J43" s="23"/>
      <c r="K43" s="23"/>
      <c r="L43" s="23"/>
      <c r="M43" s="23"/>
      <c r="N43" s="23"/>
    </row>
    <row r="44" spans="1:14" x14ac:dyDescent="0.3">
      <c r="A44" s="317"/>
      <c r="B44" s="317"/>
      <c r="C44" s="319"/>
      <c r="D44" s="317"/>
      <c r="E44" s="317"/>
      <c r="F44" s="317"/>
      <c r="G44" s="317"/>
      <c r="H44" s="317"/>
      <c r="I44" s="317"/>
      <c r="J44" s="317"/>
      <c r="K44" s="318"/>
      <c r="L44" s="319"/>
      <c r="M44" s="319"/>
      <c r="N44" s="318"/>
    </row>
  </sheetData>
  <mergeCells count="3">
    <mergeCell ref="A1:K1"/>
    <mergeCell ref="A2:K2"/>
    <mergeCell ref="A44:N44"/>
  </mergeCells>
  <printOptions horizontalCentered="1"/>
  <pageMargins left="0.2" right="0.2" top="0.2" bottom="0.2" header="0.2" footer="0.2"/>
  <pageSetup scale="65" orientation="landscape" r:id="rId1"/>
  <headerFooter scaleWithDoc="0">
    <oddFooter>&amp;R&amp;P</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zoomScale="80" zoomScaleNormal="80" workbookViewId="0">
      <selection activeCell="F30" sqref="F30"/>
    </sheetView>
  </sheetViews>
  <sheetFormatPr defaultColWidth="21.44140625" defaultRowHeight="16.8" x14ac:dyDescent="0.3"/>
  <cols>
    <col min="1" max="1" width="88.109375" style="125" bestFit="1" customWidth="1"/>
    <col min="2" max="2" width="3.44140625" style="125" customWidth="1"/>
    <col min="3" max="4" width="16.77734375" style="125" bestFit="1" customWidth="1"/>
    <col min="5" max="6" width="17.33203125" style="125" bestFit="1" customWidth="1"/>
    <col min="7" max="7" width="4.44140625" style="125" customWidth="1"/>
    <col min="8" max="10" width="15.109375" style="125" bestFit="1" customWidth="1"/>
    <col min="11" max="11" width="16.109375" style="125" bestFit="1" customWidth="1"/>
    <col min="12" max="16" width="9.77734375" style="125" customWidth="1"/>
    <col min="17" max="16384" width="21.44140625" style="125"/>
  </cols>
  <sheetData>
    <row r="1" spans="1:15" s="122" customFormat="1" ht="19.2" x14ac:dyDescent="0.35">
      <c r="A1" s="313" t="s">
        <v>138</v>
      </c>
      <c r="B1" s="316"/>
      <c r="C1" s="315"/>
      <c r="D1" s="315"/>
      <c r="E1" s="315"/>
      <c r="F1" s="316"/>
      <c r="G1" s="315"/>
      <c r="H1" s="316"/>
      <c r="I1" s="316"/>
      <c r="J1" s="316"/>
      <c r="K1" s="315"/>
      <c r="L1" s="114"/>
      <c r="M1" s="117"/>
      <c r="N1" s="117"/>
      <c r="O1" s="117"/>
    </row>
    <row r="2" spans="1:15" s="122" customFormat="1" ht="19.2" x14ac:dyDescent="0.35">
      <c r="A2" s="313" t="s">
        <v>30</v>
      </c>
      <c r="B2" s="316"/>
      <c r="C2" s="320"/>
      <c r="D2" s="320"/>
      <c r="E2" s="316"/>
      <c r="F2" s="316"/>
      <c r="G2" s="315"/>
      <c r="H2" s="316"/>
      <c r="I2" s="316"/>
      <c r="J2" s="316"/>
      <c r="K2" s="316"/>
      <c r="L2" s="114"/>
      <c r="M2" s="117"/>
      <c r="N2" s="117"/>
      <c r="O2" s="117"/>
    </row>
    <row r="3" spans="1:15" x14ac:dyDescent="0.3">
      <c r="A3" s="115"/>
      <c r="B3" s="115"/>
      <c r="C3" s="115"/>
      <c r="D3" s="115"/>
      <c r="E3" s="115"/>
      <c r="F3" s="115"/>
      <c r="G3" s="115"/>
      <c r="H3" s="115"/>
      <c r="I3" s="115"/>
      <c r="J3" s="115"/>
      <c r="K3" s="115"/>
      <c r="L3" s="115"/>
      <c r="M3" s="115"/>
      <c r="N3" s="115"/>
    </row>
    <row r="4" spans="1:15" x14ac:dyDescent="0.3">
      <c r="A4" s="16"/>
      <c r="B4" s="115"/>
      <c r="C4" s="11" t="s">
        <v>102</v>
      </c>
      <c r="D4" s="11" t="s">
        <v>103</v>
      </c>
      <c r="E4" s="11" t="s">
        <v>104</v>
      </c>
      <c r="F4" s="11" t="s">
        <v>105</v>
      </c>
      <c r="G4" s="12"/>
      <c r="H4" s="11" t="s">
        <v>139</v>
      </c>
      <c r="I4" s="11" t="s">
        <v>103</v>
      </c>
      <c r="J4" s="11" t="s">
        <v>104</v>
      </c>
      <c r="K4" s="11" t="s">
        <v>140</v>
      </c>
      <c r="L4" s="115"/>
      <c r="M4" s="115"/>
      <c r="N4" s="115"/>
    </row>
    <row r="5" spans="1:15" x14ac:dyDescent="0.3">
      <c r="A5" s="93" t="s">
        <v>106</v>
      </c>
      <c r="B5" s="228" t="s">
        <v>38</v>
      </c>
      <c r="C5" s="14" t="s">
        <v>37</v>
      </c>
      <c r="D5" s="14" t="s">
        <v>37</v>
      </c>
      <c r="E5" s="14" t="s">
        <v>37</v>
      </c>
      <c r="F5" s="14" t="s">
        <v>37</v>
      </c>
      <c r="G5" s="15" t="s">
        <v>38</v>
      </c>
      <c r="H5" s="14" t="s">
        <v>39</v>
      </c>
      <c r="I5" s="14" t="s">
        <v>39</v>
      </c>
      <c r="J5" s="14" t="s">
        <v>39</v>
      </c>
      <c r="K5" s="14" t="s">
        <v>39</v>
      </c>
      <c r="L5" s="115"/>
      <c r="M5" s="115"/>
      <c r="N5" s="115"/>
    </row>
    <row r="6" spans="1:15" x14ac:dyDescent="0.3">
      <c r="A6" s="22"/>
      <c r="B6" s="115"/>
      <c r="C6" s="16"/>
      <c r="D6" s="16"/>
      <c r="E6" s="16"/>
      <c r="F6" s="16"/>
      <c r="G6" s="115"/>
      <c r="H6" s="16"/>
      <c r="I6" s="16"/>
      <c r="J6" s="16"/>
      <c r="K6" s="16"/>
      <c r="L6" s="115"/>
      <c r="M6" s="115"/>
      <c r="N6" s="115"/>
    </row>
    <row r="7" spans="1:15" x14ac:dyDescent="0.3">
      <c r="A7" s="17" t="s">
        <v>141</v>
      </c>
      <c r="B7" s="115"/>
      <c r="C7" s="22"/>
      <c r="D7" s="22"/>
      <c r="E7" s="22"/>
      <c r="F7" s="22"/>
      <c r="G7" s="115"/>
      <c r="H7" s="22"/>
      <c r="I7" s="22"/>
      <c r="J7" s="22"/>
      <c r="K7" s="22"/>
      <c r="L7" s="115"/>
      <c r="M7" s="115"/>
      <c r="N7" s="115"/>
    </row>
    <row r="8" spans="1:15" x14ac:dyDescent="0.3">
      <c r="A8" s="26" t="s">
        <v>69</v>
      </c>
      <c r="B8" s="229"/>
      <c r="C8" s="99">
        <v>-276000000</v>
      </c>
      <c r="D8" s="99">
        <v>-662000000</v>
      </c>
      <c r="E8" s="99">
        <v>-1411000000</v>
      </c>
      <c r="F8" s="99">
        <v>-2204000000</v>
      </c>
      <c r="G8" s="24"/>
      <c r="H8" s="99">
        <v>-407000000</v>
      </c>
      <c r="I8" s="99">
        <v>-577000000</v>
      </c>
      <c r="J8" s="99">
        <v>-769000000</v>
      </c>
      <c r="K8" s="99">
        <v>-2140000000</v>
      </c>
      <c r="L8" s="115"/>
      <c r="M8" s="115"/>
      <c r="N8" s="115"/>
    </row>
    <row r="9" spans="1:15" x14ac:dyDescent="0.3">
      <c r="A9" s="26" t="s">
        <v>142</v>
      </c>
      <c r="B9" s="229"/>
      <c r="C9" s="230"/>
      <c r="D9" s="230"/>
      <c r="E9" s="230"/>
      <c r="F9" s="230"/>
      <c r="G9" s="229"/>
      <c r="H9" s="230"/>
      <c r="I9" s="230"/>
      <c r="J9" s="230"/>
      <c r="K9" s="230"/>
      <c r="L9" s="115"/>
      <c r="M9" s="115"/>
      <c r="N9" s="115"/>
    </row>
    <row r="10" spans="1:15" x14ac:dyDescent="0.3">
      <c r="A10" s="18" t="s">
        <v>143</v>
      </c>
      <c r="B10" s="229"/>
      <c r="C10" s="230"/>
      <c r="D10" s="230"/>
      <c r="E10" s="230"/>
      <c r="F10" s="230"/>
      <c r="G10" s="229"/>
      <c r="H10" s="230"/>
      <c r="I10" s="230"/>
      <c r="J10" s="230"/>
      <c r="K10" s="230"/>
      <c r="L10" s="115"/>
      <c r="M10" s="115"/>
      <c r="N10" s="115"/>
    </row>
    <row r="11" spans="1:15" x14ac:dyDescent="0.3">
      <c r="A11" s="35" t="s">
        <v>84</v>
      </c>
      <c r="B11" s="229"/>
      <c r="C11" s="102">
        <v>821000000</v>
      </c>
      <c r="D11" s="102">
        <v>1572000000</v>
      </c>
      <c r="E11" s="102">
        <v>2289000000</v>
      </c>
      <c r="F11" s="102">
        <v>2957000000</v>
      </c>
      <c r="G11" s="23"/>
      <c r="H11" s="102">
        <v>609000000</v>
      </c>
      <c r="I11" s="102">
        <v>1170000000</v>
      </c>
      <c r="J11" s="102">
        <v>1764000000</v>
      </c>
      <c r="K11" s="102">
        <v>2395000000</v>
      </c>
      <c r="L11" s="115"/>
      <c r="M11" s="115"/>
      <c r="N11" s="115"/>
    </row>
    <row r="12" spans="1:15" x14ac:dyDescent="0.3">
      <c r="A12" s="35" t="s">
        <v>85</v>
      </c>
      <c r="B12" s="229"/>
      <c r="C12" s="249">
        <v>0</v>
      </c>
      <c r="D12" s="102">
        <v>44000000</v>
      </c>
      <c r="E12" s="102">
        <v>381000000</v>
      </c>
      <c r="F12" s="102">
        <v>752000000</v>
      </c>
      <c r="G12" s="23"/>
      <c r="H12" s="102">
        <v>1000000</v>
      </c>
      <c r="I12" s="102">
        <v>1000000</v>
      </c>
      <c r="J12" s="102">
        <v>48000000</v>
      </c>
      <c r="K12" s="102">
        <v>67000000</v>
      </c>
      <c r="L12" s="115"/>
      <c r="M12" s="115"/>
      <c r="N12" s="115"/>
    </row>
    <row r="13" spans="1:15" x14ac:dyDescent="0.3">
      <c r="A13" s="35" t="s">
        <v>144</v>
      </c>
      <c r="B13" s="229"/>
      <c r="C13" s="102">
        <v>67000000</v>
      </c>
      <c r="D13" s="102">
        <v>148000000</v>
      </c>
      <c r="E13" s="102">
        <v>708000000</v>
      </c>
      <c r="F13" s="102">
        <v>1214000000</v>
      </c>
      <c r="G13" s="23"/>
      <c r="H13" s="102">
        <v>11000000</v>
      </c>
      <c r="I13" s="102">
        <v>166000000</v>
      </c>
      <c r="J13" s="102">
        <v>203000000</v>
      </c>
      <c r="K13" s="102">
        <v>227000000</v>
      </c>
      <c r="L13" s="115"/>
      <c r="M13" s="115"/>
      <c r="N13" s="115"/>
    </row>
    <row r="14" spans="1:15" x14ac:dyDescent="0.3">
      <c r="A14" s="35" t="s">
        <v>145</v>
      </c>
      <c r="B14" s="229"/>
      <c r="C14" s="102">
        <v>-1000000</v>
      </c>
      <c r="D14" s="102">
        <v>-1000000</v>
      </c>
      <c r="E14" s="102">
        <v>108000000</v>
      </c>
      <c r="F14" s="102">
        <v>-120000000</v>
      </c>
      <c r="G14" s="23"/>
      <c r="H14" s="102">
        <v>60000000</v>
      </c>
      <c r="I14" s="102">
        <v>-234000000</v>
      </c>
      <c r="J14" s="102">
        <v>-281000000</v>
      </c>
      <c r="K14" s="102">
        <v>-389000000</v>
      </c>
      <c r="L14" s="115"/>
      <c r="M14" s="115"/>
      <c r="N14" s="115"/>
    </row>
    <row r="15" spans="1:15" x14ac:dyDescent="0.3">
      <c r="A15" s="35" t="s">
        <v>129</v>
      </c>
      <c r="B15" s="229"/>
      <c r="C15" s="102">
        <v>-179000000</v>
      </c>
      <c r="D15" s="102">
        <v>-185000000</v>
      </c>
      <c r="E15" s="102">
        <v>-590000000</v>
      </c>
      <c r="F15" s="102">
        <v>-806000000</v>
      </c>
      <c r="G15" s="23"/>
      <c r="H15" s="102">
        <v>-320000000</v>
      </c>
      <c r="I15" s="102">
        <v>-392000000</v>
      </c>
      <c r="J15" s="102">
        <v>-504000000</v>
      </c>
      <c r="K15" s="102">
        <v>811000000</v>
      </c>
      <c r="L15" s="115"/>
      <c r="M15" s="115"/>
      <c r="N15" s="115"/>
    </row>
    <row r="16" spans="1:15" x14ac:dyDescent="0.3">
      <c r="A16" s="35" t="s">
        <v>146</v>
      </c>
      <c r="B16" s="229"/>
      <c r="C16" s="102">
        <v>-27000000</v>
      </c>
      <c r="D16" s="102">
        <v>17000000</v>
      </c>
      <c r="E16" s="102">
        <v>-91000000</v>
      </c>
      <c r="F16" s="102">
        <v>-128000000</v>
      </c>
      <c r="G16" s="23"/>
      <c r="H16" s="102">
        <v>2000000</v>
      </c>
      <c r="I16" s="102">
        <v>88000000</v>
      </c>
      <c r="J16" s="102">
        <v>48000000</v>
      </c>
      <c r="K16" s="102">
        <v>63000000</v>
      </c>
      <c r="L16" s="115"/>
      <c r="M16" s="115"/>
      <c r="N16" s="115"/>
    </row>
    <row r="17" spans="1:14" x14ac:dyDescent="0.3">
      <c r="A17" s="35" t="s">
        <v>147</v>
      </c>
      <c r="B17" s="229"/>
      <c r="C17" s="249">
        <v>0</v>
      </c>
      <c r="D17" s="102">
        <v>4000000</v>
      </c>
      <c r="E17" s="102">
        <v>21000000</v>
      </c>
      <c r="F17" s="102">
        <v>57000000</v>
      </c>
      <c r="G17" s="23"/>
      <c r="H17" s="102">
        <v>32000000</v>
      </c>
      <c r="I17" s="102">
        <v>46000000</v>
      </c>
      <c r="J17" s="102">
        <v>51000000</v>
      </c>
      <c r="K17" s="102">
        <v>61000000</v>
      </c>
      <c r="L17" s="115"/>
      <c r="M17" s="115"/>
      <c r="N17" s="115"/>
    </row>
    <row r="18" spans="1:14" x14ac:dyDescent="0.3">
      <c r="A18" s="35" t="s">
        <v>148</v>
      </c>
      <c r="B18" s="229"/>
      <c r="C18" s="102"/>
      <c r="D18" s="102"/>
      <c r="E18" s="102"/>
      <c r="F18" s="102"/>
      <c r="G18" s="23"/>
      <c r="H18" s="102"/>
      <c r="I18" s="102"/>
      <c r="J18" s="102"/>
      <c r="K18" s="102"/>
      <c r="L18" s="115"/>
      <c r="M18" s="115"/>
      <c r="N18" s="115"/>
    </row>
    <row r="19" spans="1:14" x14ac:dyDescent="0.3">
      <c r="A19" s="54" t="s">
        <v>149</v>
      </c>
      <c r="B19" s="229"/>
      <c r="C19" s="102">
        <v>388000000</v>
      </c>
      <c r="D19" s="102">
        <v>534000000</v>
      </c>
      <c r="E19" s="102">
        <v>738000000</v>
      </c>
      <c r="F19" s="102">
        <v>817000000</v>
      </c>
      <c r="G19" s="23"/>
      <c r="H19" s="102">
        <v>133000000</v>
      </c>
      <c r="I19" s="102">
        <v>88000000</v>
      </c>
      <c r="J19" s="102">
        <v>140000000</v>
      </c>
      <c r="K19" s="102">
        <v>50000000</v>
      </c>
      <c r="L19" s="115"/>
      <c r="M19" s="115"/>
      <c r="N19" s="115"/>
    </row>
    <row r="20" spans="1:14" x14ac:dyDescent="0.3">
      <c r="A20" s="54" t="s">
        <v>112</v>
      </c>
      <c r="B20" s="229"/>
      <c r="C20" s="102">
        <v>-22000000</v>
      </c>
      <c r="D20" s="102">
        <v>21000000</v>
      </c>
      <c r="E20" s="102">
        <v>30000000</v>
      </c>
      <c r="F20" s="102">
        <v>36000000</v>
      </c>
      <c r="G20" s="23"/>
      <c r="H20" s="102">
        <v>7000000</v>
      </c>
      <c r="I20" s="102">
        <v>30000000</v>
      </c>
      <c r="J20" s="102">
        <v>81000000</v>
      </c>
      <c r="K20" s="102">
        <v>75000000</v>
      </c>
      <c r="L20" s="115"/>
      <c r="M20" s="115"/>
      <c r="N20" s="115"/>
    </row>
    <row r="21" spans="1:14" x14ac:dyDescent="0.3">
      <c r="A21" s="54" t="s">
        <v>150</v>
      </c>
      <c r="B21" s="229"/>
      <c r="C21" s="102">
        <v>-469000000</v>
      </c>
      <c r="D21" s="102">
        <v>-770000000</v>
      </c>
      <c r="E21" s="102">
        <v>-954000000</v>
      </c>
      <c r="F21" s="102">
        <v>-965000000</v>
      </c>
      <c r="G21" s="23"/>
      <c r="H21" s="102">
        <v>-121000000</v>
      </c>
      <c r="I21" s="102">
        <v>-211000000</v>
      </c>
      <c r="J21" s="102">
        <v>-236000000</v>
      </c>
      <c r="K21" s="102">
        <v>-133000000</v>
      </c>
      <c r="L21" s="115"/>
      <c r="M21" s="115"/>
      <c r="N21" s="115"/>
    </row>
    <row r="22" spans="1:14" x14ac:dyDescent="0.3">
      <c r="A22" s="35" t="s">
        <v>151</v>
      </c>
      <c r="B22" s="229"/>
      <c r="C22" s="126">
        <v>7000000</v>
      </c>
      <c r="D22" s="126">
        <v>-5000000</v>
      </c>
      <c r="E22" s="126">
        <v>-16000000</v>
      </c>
      <c r="F22" s="126">
        <v>-45000000</v>
      </c>
      <c r="G22" s="23"/>
      <c r="H22" s="126">
        <v>67000000</v>
      </c>
      <c r="I22" s="126">
        <v>77000000</v>
      </c>
      <c r="J22" s="126">
        <v>73000000</v>
      </c>
      <c r="K22" s="126">
        <v>-14000000</v>
      </c>
      <c r="L22" s="115"/>
      <c r="M22" s="115"/>
      <c r="N22" s="115"/>
    </row>
    <row r="23" spans="1:14" x14ac:dyDescent="0.3">
      <c r="A23" s="19" t="s">
        <v>153</v>
      </c>
      <c r="B23" s="229"/>
      <c r="C23" s="135">
        <v>309000000</v>
      </c>
      <c r="D23" s="135">
        <v>717000000</v>
      </c>
      <c r="E23" s="101">
        <v>1213000000</v>
      </c>
      <c r="F23" s="101">
        <v>1565000000</v>
      </c>
      <c r="G23" s="115"/>
      <c r="H23" s="101">
        <v>74000000</v>
      </c>
      <c r="I23" s="101">
        <v>252000000</v>
      </c>
      <c r="J23" s="101">
        <v>618000000</v>
      </c>
      <c r="K23" s="101">
        <v>1073000000</v>
      </c>
      <c r="L23" s="115"/>
      <c r="M23" s="131"/>
      <c r="N23" s="115"/>
    </row>
    <row r="24" spans="1:14" x14ac:dyDescent="0.3">
      <c r="A24" s="22"/>
      <c r="B24" s="115"/>
      <c r="C24" s="16"/>
      <c r="D24" s="16"/>
      <c r="E24" s="16"/>
      <c r="F24" s="16"/>
      <c r="G24" s="115"/>
      <c r="H24" s="16"/>
      <c r="I24" s="16"/>
      <c r="J24" s="16"/>
      <c r="K24" s="16"/>
      <c r="L24" s="115"/>
      <c r="M24" s="115"/>
      <c r="N24" s="115"/>
    </row>
    <row r="25" spans="1:14" x14ac:dyDescent="0.3">
      <c r="A25" s="17" t="s">
        <v>154</v>
      </c>
      <c r="B25" s="115"/>
      <c r="C25" s="22"/>
      <c r="D25" s="22"/>
      <c r="E25" s="22"/>
      <c r="F25" s="22"/>
      <c r="G25" s="23"/>
      <c r="H25" s="22"/>
      <c r="I25" s="22"/>
      <c r="J25" s="22"/>
      <c r="K25" s="22"/>
      <c r="L25" s="115"/>
      <c r="M25" s="115"/>
      <c r="N25" s="115"/>
    </row>
    <row r="26" spans="1:14" x14ac:dyDescent="0.3">
      <c r="A26" s="26" t="s">
        <v>155</v>
      </c>
      <c r="B26" s="229"/>
      <c r="C26" s="102">
        <v>-1452000000</v>
      </c>
      <c r="D26" s="102">
        <v>-2320000000</v>
      </c>
      <c r="E26" s="102">
        <v>-2948000000</v>
      </c>
      <c r="F26" s="102">
        <v>-3476000000</v>
      </c>
      <c r="G26" s="23"/>
      <c r="H26" s="102">
        <v>-454000000</v>
      </c>
      <c r="I26" s="102">
        <v>-753000000</v>
      </c>
      <c r="J26" s="102">
        <v>-983000000</v>
      </c>
      <c r="K26" s="102">
        <v>-1245000000</v>
      </c>
      <c r="L26" s="115"/>
      <c r="M26" s="115"/>
      <c r="N26" s="115"/>
    </row>
    <row r="27" spans="1:14" x14ac:dyDescent="0.3">
      <c r="A27" s="26" t="s">
        <v>156</v>
      </c>
      <c r="B27" s="229"/>
      <c r="C27" s="249">
        <v>0</v>
      </c>
      <c r="D27" s="249">
        <v>0</v>
      </c>
      <c r="E27" s="249">
        <v>0</v>
      </c>
      <c r="F27" s="249">
        <v>0</v>
      </c>
      <c r="G27" s="23"/>
      <c r="H27" s="249">
        <v>0</v>
      </c>
      <c r="I27" s="249">
        <v>0</v>
      </c>
      <c r="J27" s="102">
        <v>-902000000</v>
      </c>
      <c r="K27" s="102">
        <v>-902000000</v>
      </c>
      <c r="L27" s="115"/>
      <c r="M27" s="115"/>
      <c r="N27" s="115"/>
    </row>
    <row r="28" spans="1:14" x14ac:dyDescent="0.3">
      <c r="A28" s="26" t="s">
        <v>157</v>
      </c>
      <c r="B28" s="229"/>
      <c r="C28" s="102">
        <v>2000000</v>
      </c>
      <c r="D28" s="102">
        <v>2000000</v>
      </c>
      <c r="E28" s="102">
        <v>105000000</v>
      </c>
      <c r="F28" s="102">
        <v>225000000</v>
      </c>
      <c r="G28" s="23"/>
      <c r="H28" s="102">
        <v>17000000</v>
      </c>
      <c r="I28" s="102">
        <v>758000000</v>
      </c>
      <c r="J28" s="102">
        <v>837000000</v>
      </c>
      <c r="K28" s="102">
        <v>1219000000</v>
      </c>
      <c r="L28" s="115"/>
      <c r="M28" s="115"/>
      <c r="N28" s="115"/>
    </row>
    <row r="29" spans="1:14" x14ac:dyDescent="0.3">
      <c r="A29" s="26" t="s">
        <v>158</v>
      </c>
      <c r="B29" s="229"/>
      <c r="C29" s="249">
        <v>0</v>
      </c>
      <c r="D29" s="102">
        <v>-925000000</v>
      </c>
      <c r="E29" s="102">
        <v>-925000000</v>
      </c>
      <c r="F29" s="102">
        <v>-925000000</v>
      </c>
      <c r="G29" s="23"/>
      <c r="H29" s="249">
        <v>0</v>
      </c>
      <c r="I29" s="249">
        <v>0</v>
      </c>
      <c r="J29" s="249">
        <v>0</v>
      </c>
      <c r="K29" s="249">
        <v>0</v>
      </c>
      <c r="L29" s="115"/>
      <c r="M29" s="115"/>
      <c r="N29" s="115"/>
    </row>
    <row r="30" spans="1:14" x14ac:dyDescent="0.3">
      <c r="A30" s="26" t="s">
        <v>159</v>
      </c>
      <c r="B30" s="229"/>
      <c r="C30" s="249">
        <v>0</v>
      </c>
      <c r="D30" s="249">
        <v>0</v>
      </c>
      <c r="E30" s="102">
        <v>225000000</v>
      </c>
      <c r="F30" s="102">
        <v>925000000</v>
      </c>
      <c r="G30" s="23"/>
      <c r="H30" s="249">
        <v>0</v>
      </c>
      <c r="I30" s="249">
        <v>0</v>
      </c>
      <c r="J30" s="249">
        <v>0</v>
      </c>
      <c r="K30" s="249">
        <v>0</v>
      </c>
      <c r="L30" s="115"/>
      <c r="M30" s="115"/>
      <c r="N30" s="115"/>
    </row>
    <row r="31" spans="1:14" x14ac:dyDescent="0.3">
      <c r="A31" s="26" t="s">
        <v>160</v>
      </c>
      <c r="B31" s="229"/>
      <c r="C31" s="249">
        <v>0</v>
      </c>
      <c r="D31" s="249">
        <v>0</v>
      </c>
      <c r="E31" s="249">
        <v>0</v>
      </c>
      <c r="F31" s="249">
        <v>0</v>
      </c>
      <c r="G31" s="23"/>
      <c r="H31" s="249">
        <v>0</v>
      </c>
      <c r="I31" s="102">
        <v>-89000000</v>
      </c>
      <c r="J31" s="249">
        <v>0</v>
      </c>
      <c r="K31" s="249">
        <v>0</v>
      </c>
      <c r="L31" s="115"/>
      <c r="M31" s="115"/>
      <c r="N31" s="115"/>
    </row>
    <row r="32" spans="1:14" x14ac:dyDescent="0.3">
      <c r="A32" s="26" t="s">
        <v>161</v>
      </c>
      <c r="B32" s="229"/>
      <c r="C32" s="102">
        <v>10000000</v>
      </c>
      <c r="D32" s="102">
        <v>31000000</v>
      </c>
      <c r="E32" s="102">
        <v>61000000</v>
      </c>
      <c r="F32" s="102">
        <v>77000000</v>
      </c>
      <c r="G32" s="23"/>
      <c r="H32" s="102">
        <v>14000000</v>
      </c>
      <c r="I32" s="102">
        <v>37000000</v>
      </c>
      <c r="J32" s="102">
        <v>47000000</v>
      </c>
      <c r="K32" s="102">
        <v>55000000</v>
      </c>
      <c r="L32" s="115"/>
      <c r="M32" s="115"/>
      <c r="N32" s="115"/>
    </row>
    <row r="33" spans="1:14" x14ac:dyDescent="0.3">
      <c r="A33" s="26" t="s">
        <v>151</v>
      </c>
      <c r="B33" s="229"/>
      <c r="C33" s="102">
        <v>-2000000</v>
      </c>
      <c r="D33" s="102">
        <v>-1000000</v>
      </c>
      <c r="E33" s="102">
        <v>22000000</v>
      </c>
      <c r="F33" s="102">
        <v>-28000000</v>
      </c>
      <c r="G33" s="23"/>
      <c r="H33" s="102">
        <v>2000000</v>
      </c>
      <c r="I33" s="102">
        <v>2000000</v>
      </c>
      <c r="J33" s="102">
        <v>2000000</v>
      </c>
      <c r="K33" s="102">
        <v>-1000000</v>
      </c>
      <c r="L33" s="115"/>
      <c r="M33" s="115"/>
      <c r="N33" s="115"/>
    </row>
    <row r="34" spans="1:14" x14ac:dyDescent="0.3">
      <c r="A34" s="19" t="s">
        <v>162</v>
      </c>
      <c r="B34" s="229"/>
      <c r="C34" s="101">
        <v>-1442000000</v>
      </c>
      <c r="D34" s="101">
        <v>-3213000000</v>
      </c>
      <c r="E34" s="101">
        <v>-3460000000</v>
      </c>
      <c r="F34" s="101">
        <v>-3202000000</v>
      </c>
      <c r="G34" s="115"/>
      <c r="H34" s="101">
        <v>-421000000</v>
      </c>
      <c r="I34" s="101">
        <v>-45000000</v>
      </c>
      <c r="J34" s="101">
        <v>-999000000</v>
      </c>
      <c r="K34" s="101">
        <v>-874000000</v>
      </c>
      <c r="L34" s="115"/>
      <c r="M34" s="115"/>
      <c r="N34" s="115"/>
    </row>
    <row r="35" spans="1:14" x14ac:dyDescent="0.3">
      <c r="A35" s="22"/>
      <c r="B35" s="115"/>
      <c r="C35" s="16"/>
      <c r="D35" s="16"/>
      <c r="E35" s="16"/>
      <c r="F35" s="16"/>
      <c r="G35" s="115"/>
      <c r="H35" s="16"/>
      <c r="I35" s="16"/>
      <c r="J35" s="16"/>
      <c r="K35" s="16"/>
      <c r="L35" s="115"/>
      <c r="M35" s="115"/>
      <c r="N35" s="115"/>
    </row>
    <row r="36" spans="1:14" x14ac:dyDescent="0.3">
      <c r="A36" s="17" t="s">
        <v>163</v>
      </c>
      <c r="B36" s="115"/>
      <c r="C36" s="22"/>
      <c r="D36" s="22"/>
      <c r="E36" s="22"/>
      <c r="F36" s="22"/>
      <c r="G36" s="23"/>
      <c r="H36" s="22"/>
      <c r="I36" s="22"/>
      <c r="J36" s="22"/>
      <c r="K36" s="22"/>
      <c r="L36" s="115"/>
      <c r="M36" s="115"/>
      <c r="N36" s="115"/>
    </row>
    <row r="37" spans="1:14" x14ac:dyDescent="0.3">
      <c r="A37" s="26" t="s">
        <v>164</v>
      </c>
      <c r="B37" s="229"/>
      <c r="C37" s="249">
        <v>0</v>
      </c>
      <c r="D37" s="102">
        <v>1996000000</v>
      </c>
      <c r="E37" s="102">
        <v>1996000000</v>
      </c>
      <c r="F37" s="102">
        <v>1996000000</v>
      </c>
      <c r="G37" s="23"/>
      <c r="H37" s="249">
        <v>0</v>
      </c>
      <c r="I37" s="249">
        <v>0</v>
      </c>
      <c r="J37" s="249">
        <v>0</v>
      </c>
      <c r="K37" s="249">
        <v>0</v>
      </c>
      <c r="L37" s="115"/>
      <c r="M37" s="115"/>
      <c r="N37" s="115"/>
    </row>
    <row r="38" spans="1:14" x14ac:dyDescent="0.3">
      <c r="A38" s="26" t="s">
        <v>165</v>
      </c>
      <c r="B38" s="229"/>
      <c r="C38" s="249">
        <v>0</v>
      </c>
      <c r="D38" s="102">
        <v>-19000000</v>
      </c>
      <c r="E38" s="102">
        <v>-19000000</v>
      </c>
      <c r="F38" s="102">
        <v>-19000000</v>
      </c>
      <c r="G38" s="23"/>
      <c r="H38" s="249">
        <v>0</v>
      </c>
      <c r="I38" s="249">
        <v>0</v>
      </c>
      <c r="J38" s="249">
        <v>0</v>
      </c>
      <c r="K38" s="249">
        <v>0</v>
      </c>
      <c r="L38" s="115"/>
      <c r="M38" s="115"/>
      <c r="N38" s="115"/>
    </row>
    <row r="39" spans="1:14" x14ac:dyDescent="0.3">
      <c r="A39" s="26" t="s">
        <v>166</v>
      </c>
      <c r="B39" s="229"/>
      <c r="C39" s="249">
        <v>0</v>
      </c>
      <c r="D39" s="102">
        <v>-34000000</v>
      </c>
      <c r="E39" s="102">
        <v>-34000000</v>
      </c>
      <c r="F39" s="102">
        <v>-1069000000</v>
      </c>
      <c r="G39" s="23"/>
      <c r="H39" s="249">
        <v>0</v>
      </c>
      <c r="I39" s="249">
        <v>0</v>
      </c>
      <c r="J39" s="102">
        <v>-1000000</v>
      </c>
      <c r="K39" s="102">
        <v>-1000000</v>
      </c>
      <c r="L39" s="115"/>
      <c r="M39" s="115"/>
      <c r="N39" s="115"/>
    </row>
    <row r="40" spans="1:14" x14ac:dyDescent="0.3">
      <c r="A40" s="26" t="s">
        <v>167</v>
      </c>
      <c r="B40" s="229"/>
      <c r="C40" s="249">
        <v>0</v>
      </c>
      <c r="D40" s="249">
        <v>0</v>
      </c>
      <c r="E40" s="249">
        <v>0</v>
      </c>
      <c r="F40" s="249">
        <v>0</v>
      </c>
      <c r="G40" s="23"/>
      <c r="H40" s="102">
        <v>1232000000</v>
      </c>
      <c r="I40" s="102">
        <v>1236000000</v>
      </c>
      <c r="J40" s="102">
        <v>1236000000</v>
      </c>
      <c r="K40" s="102">
        <v>1236000000</v>
      </c>
      <c r="L40" s="115"/>
      <c r="M40" s="115"/>
      <c r="N40" s="115"/>
    </row>
    <row r="41" spans="1:14" x14ac:dyDescent="0.3">
      <c r="A41" s="26" t="s">
        <v>168</v>
      </c>
      <c r="B41" s="229"/>
      <c r="C41" s="102">
        <v>-142000000</v>
      </c>
      <c r="D41" s="102">
        <v>-285000000</v>
      </c>
      <c r="E41" s="102">
        <v>-427000000</v>
      </c>
      <c r="F41" s="102">
        <v>-460000000</v>
      </c>
      <c r="G41" s="23"/>
      <c r="H41" s="102">
        <v>-34000000</v>
      </c>
      <c r="I41" s="102">
        <v>-77000000</v>
      </c>
      <c r="J41" s="102">
        <v>-119000000</v>
      </c>
      <c r="K41" s="102">
        <v>-162000000</v>
      </c>
      <c r="L41" s="115"/>
      <c r="M41" s="115"/>
      <c r="N41" s="115"/>
    </row>
    <row r="42" spans="1:14" x14ac:dyDescent="0.3">
      <c r="A42" s="26" t="s">
        <v>151</v>
      </c>
      <c r="B42" s="229"/>
      <c r="C42" s="126">
        <v>4000000</v>
      </c>
      <c r="D42" s="126">
        <v>11000000</v>
      </c>
      <c r="E42" s="126">
        <v>14000000</v>
      </c>
      <c r="F42" s="126">
        <v>14000000</v>
      </c>
      <c r="G42" s="23"/>
      <c r="H42" s="249">
        <v>0</v>
      </c>
      <c r="I42" s="249">
        <v>0</v>
      </c>
      <c r="J42" s="249">
        <v>0</v>
      </c>
      <c r="K42" s="126">
        <v>1000000</v>
      </c>
      <c r="L42" s="115"/>
      <c r="M42" s="115"/>
      <c r="N42" s="115"/>
    </row>
    <row r="43" spans="1:14" x14ac:dyDescent="0.3">
      <c r="A43" s="19" t="s">
        <v>169</v>
      </c>
      <c r="B43" s="229"/>
      <c r="C43" s="135">
        <v>-138000000</v>
      </c>
      <c r="D43" s="135">
        <v>1669000000</v>
      </c>
      <c r="E43" s="101">
        <v>1530000000</v>
      </c>
      <c r="F43" s="101">
        <v>462000000</v>
      </c>
      <c r="G43" s="23"/>
      <c r="H43" s="101">
        <v>1198000000</v>
      </c>
      <c r="I43" s="101">
        <v>1159000000</v>
      </c>
      <c r="J43" s="101">
        <v>1116000000</v>
      </c>
      <c r="K43" s="101">
        <v>1074000000</v>
      </c>
      <c r="L43" s="115"/>
      <c r="M43" s="115"/>
      <c r="N43" s="115"/>
    </row>
    <row r="44" spans="1:14" x14ac:dyDescent="0.3">
      <c r="A44" s="55"/>
      <c r="B44" s="229"/>
      <c r="C44" s="231"/>
      <c r="D44" s="231"/>
      <c r="E44" s="231"/>
      <c r="F44" s="231"/>
      <c r="G44" s="23"/>
      <c r="H44" s="231"/>
      <c r="I44" s="231"/>
      <c r="J44" s="231"/>
      <c r="K44" s="231"/>
      <c r="L44" s="115"/>
      <c r="M44" s="115"/>
      <c r="N44" s="115"/>
    </row>
    <row r="45" spans="1:14" x14ac:dyDescent="0.3">
      <c r="A45" s="17" t="s">
        <v>170</v>
      </c>
      <c r="B45" s="229"/>
      <c r="C45" s="102">
        <v>-1000000</v>
      </c>
      <c r="D45" s="102">
        <v>1000000</v>
      </c>
      <c r="E45" s="102">
        <v>-1000000</v>
      </c>
      <c r="F45" s="102">
        <v>-2000000</v>
      </c>
      <c r="G45" s="23"/>
      <c r="H45" s="249">
        <v>0</v>
      </c>
      <c r="I45" s="102">
        <v>-3000000</v>
      </c>
      <c r="J45" s="102">
        <v>-3000000</v>
      </c>
      <c r="K45" s="102">
        <v>-4000000</v>
      </c>
      <c r="L45" s="115"/>
      <c r="M45" s="115"/>
      <c r="N45" s="115"/>
    </row>
    <row r="46" spans="1:14" x14ac:dyDescent="0.3">
      <c r="A46" s="17" t="s">
        <v>171</v>
      </c>
      <c r="B46" s="229"/>
      <c r="C46" s="102">
        <v>-1272000000</v>
      </c>
      <c r="D46" s="102">
        <v>-826000000</v>
      </c>
      <c r="E46" s="102">
        <v>-718000000</v>
      </c>
      <c r="F46" s="102">
        <v>-1177000000</v>
      </c>
      <c r="G46" s="229"/>
      <c r="H46" s="102">
        <v>851000000</v>
      </c>
      <c r="I46" s="102">
        <v>1363000000</v>
      </c>
      <c r="J46" s="102">
        <v>732000000</v>
      </c>
      <c r="K46" s="102">
        <v>1269000000</v>
      </c>
      <c r="L46" s="115"/>
      <c r="M46" s="115"/>
      <c r="N46" s="115"/>
    </row>
    <row r="47" spans="1:14" x14ac:dyDescent="0.3">
      <c r="A47" s="17" t="s">
        <v>172</v>
      </c>
      <c r="B47" s="229"/>
      <c r="C47" s="126">
        <v>2398000000</v>
      </c>
      <c r="D47" s="126">
        <v>2398000000</v>
      </c>
      <c r="E47" s="126">
        <v>2398000000</v>
      </c>
      <c r="F47" s="126">
        <v>2398000000</v>
      </c>
      <c r="G47" s="115"/>
      <c r="H47" s="126">
        <v>1221000000</v>
      </c>
      <c r="I47" s="126">
        <v>1221000000</v>
      </c>
      <c r="J47" s="126">
        <v>1221000000</v>
      </c>
      <c r="K47" s="126">
        <v>1221000000</v>
      </c>
      <c r="L47" s="115"/>
      <c r="M47" s="115"/>
      <c r="N47" s="115"/>
    </row>
    <row r="48" spans="1:14" x14ac:dyDescent="0.3">
      <c r="A48" s="56" t="s">
        <v>173</v>
      </c>
      <c r="B48" s="229"/>
      <c r="C48" s="178">
        <v>1126000000</v>
      </c>
      <c r="D48" s="178">
        <v>1572000000</v>
      </c>
      <c r="E48" s="179">
        <v>1680000000</v>
      </c>
      <c r="F48" s="179">
        <v>1221000000</v>
      </c>
      <c r="G48" s="24"/>
      <c r="H48" s="179">
        <v>2072000000</v>
      </c>
      <c r="I48" s="179">
        <v>2584000000</v>
      </c>
      <c r="J48" s="179">
        <v>1953000000</v>
      </c>
      <c r="K48" s="179">
        <v>2490000000</v>
      </c>
      <c r="L48" s="115"/>
      <c r="M48" s="115"/>
      <c r="N48" s="115"/>
    </row>
    <row r="49" spans="1:16" x14ac:dyDescent="0.3">
      <c r="A49" s="115"/>
      <c r="B49" s="229"/>
      <c r="C49" s="229"/>
      <c r="D49" s="229"/>
      <c r="E49" s="229"/>
      <c r="F49" s="229"/>
      <c r="G49" s="119"/>
      <c r="H49" s="229"/>
      <c r="I49" s="229"/>
      <c r="J49" s="229"/>
      <c r="K49" s="229"/>
      <c r="L49" s="115"/>
      <c r="M49" s="115"/>
      <c r="N49" s="115"/>
    </row>
    <row r="50" spans="1:16" x14ac:dyDescent="0.3">
      <c r="A50" s="253"/>
      <c r="B50" s="253"/>
      <c r="C50" s="254"/>
      <c r="D50" s="254"/>
      <c r="E50" s="253"/>
      <c r="F50" s="253"/>
      <c r="G50" s="255"/>
      <c r="H50" s="253"/>
      <c r="I50" s="253"/>
      <c r="J50" s="253"/>
      <c r="K50" s="253"/>
      <c r="L50" s="253"/>
      <c r="M50" s="254"/>
      <c r="N50" s="254"/>
      <c r="O50" s="254"/>
      <c r="P50" s="255"/>
    </row>
    <row r="51" spans="1:16" x14ac:dyDescent="0.3">
      <c r="A51" s="229"/>
      <c r="B51" s="229"/>
      <c r="F51" s="229"/>
      <c r="H51" s="229"/>
      <c r="I51" s="229"/>
      <c r="J51" s="229"/>
      <c r="L51" s="115"/>
      <c r="O51" s="116"/>
      <c r="P51" s="116"/>
    </row>
  </sheetData>
  <mergeCells count="2">
    <mergeCell ref="A1:K1"/>
    <mergeCell ref="A2:K2"/>
  </mergeCells>
  <printOptions horizontalCentered="1"/>
  <pageMargins left="0.2" right="0.2" top="0.2" bottom="0.2" header="0.2" footer="0.2"/>
  <pageSetup scale="66" orientation="landscape" r:id="rId1"/>
  <headerFooter scaleWithDoc="0">
    <oddFooter>&amp;R&amp;P</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zoomScale="80" zoomScaleNormal="80" workbookViewId="0">
      <selection activeCell="D42" sqref="D42"/>
    </sheetView>
  </sheetViews>
  <sheetFormatPr defaultColWidth="21.44140625" defaultRowHeight="16.8" x14ac:dyDescent="0.3"/>
  <cols>
    <col min="1" max="1" width="27" style="125" bestFit="1" customWidth="1"/>
    <col min="2" max="2" width="3.44140625" style="125" customWidth="1"/>
    <col min="3" max="3" width="17" style="125" bestFit="1" customWidth="1"/>
    <col min="4" max="4" width="4.33203125" style="125" customWidth="1"/>
    <col min="5" max="5" width="17" style="125" bestFit="1" customWidth="1"/>
    <col min="6" max="6" width="4.33203125" style="125" customWidth="1"/>
    <col min="7" max="7" width="17" style="125" bestFit="1" customWidth="1"/>
    <col min="8" max="8" width="4.33203125" style="125" customWidth="1"/>
    <col min="9" max="9" width="17" style="125" bestFit="1" customWidth="1"/>
    <col min="10" max="10" width="4.33203125" style="125" customWidth="1"/>
    <col min="11" max="11" width="17" style="125" bestFit="1" customWidth="1"/>
    <col min="12" max="12" width="3.44140625" style="125" customWidth="1"/>
    <col min="13" max="13" width="9.109375" style="125" customWidth="1"/>
    <col min="14" max="14" width="3.44140625" style="125" customWidth="1"/>
    <col min="15" max="15" width="8.77734375" style="125" customWidth="1"/>
    <col min="16" max="16" width="3.44140625" style="125" customWidth="1"/>
    <col min="17" max="17" width="9.77734375" style="125" customWidth="1"/>
    <col min="18" max="16384" width="21.44140625" style="125"/>
  </cols>
  <sheetData>
    <row r="1" spans="1:17" s="122" customFormat="1" ht="24.9" customHeight="1" x14ac:dyDescent="0.35">
      <c r="A1" s="313" t="s">
        <v>174</v>
      </c>
      <c r="B1" s="315"/>
      <c r="C1" s="315"/>
      <c r="D1" s="316"/>
      <c r="E1" s="316"/>
      <c r="F1" s="316"/>
      <c r="G1" s="316"/>
      <c r="H1" s="316"/>
      <c r="I1" s="316"/>
      <c r="J1" s="316"/>
      <c r="K1" s="315"/>
      <c r="L1" s="117"/>
      <c r="M1" s="117"/>
      <c r="N1" s="117"/>
      <c r="O1" s="117"/>
      <c r="P1" s="117"/>
    </row>
    <row r="2" spans="1:17" s="122" customFormat="1" ht="24.9" customHeight="1" x14ac:dyDescent="0.35">
      <c r="A2" s="313" t="s">
        <v>30</v>
      </c>
      <c r="B2" s="315"/>
      <c r="C2" s="315"/>
      <c r="D2" s="316"/>
      <c r="E2" s="316"/>
      <c r="F2" s="316"/>
      <c r="G2" s="316"/>
      <c r="H2" s="316"/>
      <c r="I2" s="316"/>
      <c r="J2" s="316"/>
      <c r="K2" s="314"/>
      <c r="L2" s="124"/>
      <c r="M2" s="124"/>
      <c r="N2" s="124"/>
      <c r="O2" s="124"/>
      <c r="P2" s="124"/>
      <c r="Q2" s="124"/>
    </row>
    <row r="3" spans="1:17" ht="18.75" customHeight="1" x14ac:dyDescent="0.3">
      <c r="A3" s="105"/>
      <c r="B3" s="115"/>
      <c r="C3" s="115"/>
      <c r="D3" s="115"/>
      <c r="E3" s="115"/>
      <c r="F3" s="115"/>
      <c r="G3" s="115"/>
      <c r="H3" s="115"/>
      <c r="I3" s="115"/>
      <c r="J3" s="115"/>
      <c r="K3" s="115"/>
      <c r="L3" s="115"/>
      <c r="M3" s="115"/>
      <c r="N3" s="115"/>
      <c r="O3" s="115"/>
      <c r="P3" s="115"/>
      <c r="Q3" s="115"/>
    </row>
    <row r="4" spans="1:17" ht="22.5" customHeight="1" x14ac:dyDescent="0.3">
      <c r="A4" s="57"/>
      <c r="B4" s="58"/>
      <c r="C4" s="11" t="s">
        <v>140</v>
      </c>
      <c r="D4" s="12"/>
      <c r="E4" s="11" t="s">
        <v>139</v>
      </c>
      <c r="F4" s="12"/>
      <c r="G4" s="11" t="s">
        <v>103</v>
      </c>
      <c r="H4" s="12"/>
      <c r="I4" s="11" t="s">
        <v>104</v>
      </c>
      <c r="J4" s="12"/>
      <c r="K4" s="11" t="s">
        <v>140</v>
      </c>
      <c r="L4" s="115"/>
      <c r="M4" s="115"/>
      <c r="N4" s="115"/>
      <c r="O4" s="115"/>
      <c r="P4" s="115"/>
      <c r="Q4" s="115"/>
    </row>
    <row r="5" spans="1:17" ht="22.5" customHeight="1" x14ac:dyDescent="0.3">
      <c r="A5" s="59" t="s">
        <v>106</v>
      </c>
      <c r="B5" s="58"/>
      <c r="C5" s="14" t="s">
        <v>37</v>
      </c>
      <c r="D5" s="15" t="s">
        <v>38</v>
      </c>
      <c r="E5" s="14" t="s">
        <v>39</v>
      </c>
      <c r="F5" s="15" t="s">
        <v>38</v>
      </c>
      <c r="G5" s="14" t="s">
        <v>39</v>
      </c>
      <c r="H5" s="15" t="s">
        <v>38</v>
      </c>
      <c r="I5" s="14" t="s">
        <v>39</v>
      </c>
      <c r="J5" s="15" t="s">
        <v>38</v>
      </c>
      <c r="K5" s="14" t="s">
        <v>39</v>
      </c>
      <c r="L5" s="115"/>
      <c r="M5" s="115"/>
      <c r="N5" s="115"/>
      <c r="O5" s="115"/>
      <c r="P5" s="115"/>
      <c r="Q5" s="115"/>
    </row>
    <row r="6" spans="1:17" ht="18.75" customHeight="1" x14ac:dyDescent="0.3">
      <c r="A6" s="58"/>
      <c r="B6" s="58"/>
      <c r="C6" s="22"/>
      <c r="D6" s="115"/>
      <c r="E6" s="22"/>
      <c r="F6" s="115"/>
      <c r="G6" s="22"/>
      <c r="H6" s="115"/>
      <c r="I6" s="22"/>
      <c r="J6" s="115"/>
      <c r="K6" s="22"/>
      <c r="L6" s="115"/>
      <c r="M6" s="115"/>
      <c r="N6" s="115"/>
      <c r="O6" s="115"/>
      <c r="P6" s="115"/>
      <c r="Q6" s="115"/>
    </row>
    <row r="7" spans="1:17" ht="22.5" customHeight="1" x14ac:dyDescent="0.3">
      <c r="A7" s="60" t="s">
        <v>40</v>
      </c>
      <c r="B7" s="58"/>
      <c r="C7" s="99">
        <v>15226000000</v>
      </c>
      <c r="D7" s="24"/>
      <c r="E7" s="99">
        <v>14953000000</v>
      </c>
      <c r="F7" s="24"/>
      <c r="G7" s="99">
        <v>13965000000</v>
      </c>
      <c r="H7" s="24"/>
      <c r="I7" s="99">
        <v>14391000000</v>
      </c>
      <c r="J7" s="24"/>
      <c r="K7" s="99">
        <v>14158000000</v>
      </c>
      <c r="L7" s="115"/>
      <c r="M7" s="115"/>
      <c r="N7" s="115"/>
      <c r="O7" s="115"/>
      <c r="P7" s="115"/>
      <c r="Q7" s="115"/>
    </row>
    <row r="8" spans="1:17" ht="22.5" customHeight="1" x14ac:dyDescent="0.3">
      <c r="A8" s="60" t="s">
        <v>175</v>
      </c>
      <c r="B8" s="58"/>
      <c r="C8" s="102">
        <v>2533000000</v>
      </c>
      <c r="D8" s="23"/>
      <c r="E8" s="102">
        <v>2521000000</v>
      </c>
      <c r="F8" s="23"/>
      <c r="G8" s="102">
        <v>2479000000</v>
      </c>
      <c r="H8" s="23"/>
      <c r="I8" s="102">
        <v>2440000000</v>
      </c>
      <c r="J8" s="23"/>
      <c r="K8" s="102">
        <v>2470000000</v>
      </c>
      <c r="L8" s="115"/>
      <c r="M8" s="115"/>
      <c r="N8" s="115"/>
      <c r="O8" s="115"/>
      <c r="P8" s="115"/>
      <c r="Q8" s="115"/>
    </row>
    <row r="9" spans="1:17" ht="22.5" customHeight="1" x14ac:dyDescent="0.3">
      <c r="A9" s="60" t="s">
        <v>47</v>
      </c>
      <c r="B9" s="58"/>
      <c r="C9" s="102">
        <v>9197000000</v>
      </c>
      <c r="D9" s="23"/>
      <c r="E9" s="102">
        <v>9148000000</v>
      </c>
      <c r="F9" s="23"/>
      <c r="G9" s="102">
        <v>9101000000</v>
      </c>
      <c r="H9" s="23"/>
      <c r="I9" s="102">
        <v>9043000000</v>
      </c>
      <c r="J9" s="23"/>
      <c r="K9" s="102">
        <v>8991000000</v>
      </c>
      <c r="L9" s="115"/>
      <c r="M9" s="115"/>
    </row>
    <row r="10" spans="1:17" ht="22.5" customHeight="1" x14ac:dyDescent="0.3">
      <c r="A10" s="60" t="s">
        <v>176</v>
      </c>
      <c r="B10" s="58"/>
      <c r="C10" s="126">
        <v>105000000</v>
      </c>
      <c r="D10" s="23"/>
      <c r="E10" s="126">
        <v>115000000</v>
      </c>
      <c r="F10" s="23"/>
      <c r="G10" s="126">
        <v>112000000</v>
      </c>
      <c r="H10" s="23"/>
      <c r="I10" s="102">
        <v>102000000</v>
      </c>
      <c r="J10" s="23"/>
      <c r="K10" s="102">
        <v>99000000</v>
      </c>
      <c r="L10" s="115"/>
      <c r="M10" s="115"/>
      <c r="N10" s="115"/>
      <c r="O10" s="115"/>
      <c r="P10" s="115"/>
      <c r="Q10" s="115"/>
    </row>
    <row r="11" spans="1:17" ht="22.5" customHeight="1" x14ac:dyDescent="0.3">
      <c r="A11" s="61" t="s">
        <v>177</v>
      </c>
      <c r="B11" s="58"/>
      <c r="C11" s="179">
        <v>27061000000</v>
      </c>
      <c r="D11" s="24"/>
      <c r="E11" s="179">
        <v>26737000000</v>
      </c>
      <c r="F11" s="24"/>
      <c r="G11" s="179">
        <v>25657000000</v>
      </c>
      <c r="H11" s="24"/>
      <c r="I11" s="179">
        <v>25976000000</v>
      </c>
      <c r="J11" s="24"/>
      <c r="K11" s="179">
        <v>25718000000</v>
      </c>
      <c r="L11" s="115"/>
      <c r="M11" s="115"/>
      <c r="N11" s="115"/>
      <c r="O11" s="115"/>
      <c r="P11" s="115"/>
      <c r="Q11" s="115"/>
    </row>
    <row r="12" spans="1:17" ht="18.75" customHeight="1" x14ac:dyDescent="0.3">
      <c r="A12" s="115"/>
      <c r="B12" s="115"/>
      <c r="C12" s="23"/>
      <c r="D12" s="23"/>
      <c r="E12" s="23"/>
      <c r="F12" s="23"/>
      <c r="G12" s="23"/>
      <c r="H12" s="23"/>
      <c r="I12" s="23"/>
      <c r="J12" s="23"/>
      <c r="K12" s="23"/>
      <c r="L12" s="115"/>
      <c r="M12" s="115"/>
      <c r="N12" s="115"/>
      <c r="O12" s="115"/>
      <c r="P12" s="115"/>
      <c r="Q12" s="115"/>
    </row>
    <row r="13" spans="1:17" ht="18.75" customHeight="1" x14ac:dyDescent="0.3">
      <c r="A13" s="317"/>
      <c r="B13" s="318"/>
      <c r="C13" s="318"/>
      <c r="D13" s="317"/>
      <c r="E13" s="317"/>
      <c r="F13" s="317"/>
      <c r="G13" s="317"/>
      <c r="H13" s="317"/>
      <c r="I13" s="317"/>
      <c r="J13" s="317"/>
      <c r="K13" s="318"/>
      <c r="L13" s="319"/>
      <c r="M13" s="319"/>
      <c r="N13" s="319"/>
      <c r="O13" s="319"/>
      <c r="P13" s="318"/>
      <c r="Q13" s="318"/>
    </row>
  </sheetData>
  <mergeCells count="3">
    <mergeCell ref="A1:K1"/>
    <mergeCell ref="A2:K2"/>
    <mergeCell ref="A13:Q13"/>
  </mergeCells>
  <printOptions horizontalCentered="1"/>
  <pageMargins left="0.2" right="0.2" top="0.2" bottom="0.2" header="0.2" footer="0.2"/>
  <pageSetup orientation="landscape" r:id="rId1"/>
  <headerFooter scaleWithDoc="0">
    <oddFooter>&amp;R&amp;P</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zoomScale="80" zoomScaleNormal="80" workbookViewId="0">
      <selection activeCell="M28" sqref="M28"/>
    </sheetView>
  </sheetViews>
  <sheetFormatPr defaultColWidth="21.44140625" defaultRowHeight="16.8" x14ac:dyDescent="0.3"/>
  <cols>
    <col min="1" max="1" width="86.6640625" style="125" bestFit="1" customWidth="1"/>
    <col min="2" max="2" width="3.44140625" style="125" customWidth="1"/>
    <col min="3" max="6" width="14.44140625" style="125" bestFit="1" customWidth="1"/>
    <col min="7" max="7" width="15.109375" style="125" bestFit="1" customWidth="1"/>
    <col min="8" max="8" width="4.33203125" style="125" customWidth="1"/>
    <col min="9" max="12" width="14.44140625" style="125" bestFit="1" customWidth="1"/>
    <col min="13" max="13" width="15.109375" style="125" bestFit="1" customWidth="1"/>
    <col min="14" max="17" width="9.77734375" style="125" customWidth="1"/>
    <col min="18" max="16384" width="21.44140625" style="125"/>
  </cols>
  <sheetData>
    <row r="1" spans="1:17" s="122" customFormat="1" ht="19.2" x14ac:dyDescent="0.35">
      <c r="A1" s="313" t="s">
        <v>13</v>
      </c>
      <c r="B1" s="314"/>
      <c r="C1" s="314"/>
      <c r="D1" s="314"/>
      <c r="E1" s="314"/>
      <c r="F1" s="316"/>
      <c r="G1" s="316"/>
      <c r="H1" s="316"/>
      <c r="I1" s="316"/>
      <c r="J1" s="316"/>
      <c r="K1" s="316"/>
      <c r="L1" s="314"/>
      <c r="M1" s="117"/>
      <c r="N1" s="117"/>
      <c r="Q1" s="114"/>
    </row>
    <row r="2" spans="1:17" s="122" customFormat="1" ht="19.2" x14ac:dyDescent="0.35">
      <c r="A2" s="313" t="s">
        <v>30</v>
      </c>
      <c r="B2" s="314"/>
      <c r="C2" s="314"/>
      <c r="D2" s="314"/>
      <c r="E2" s="314"/>
      <c r="F2" s="316"/>
      <c r="G2" s="316"/>
      <c r="H2" s="316"/>
      <c r="I2" s="316"/>
      <c r="J2" s="316"/>
      <c r="K2" s="316"/>
      <c r="L2" s="314"/>
      <c r="M2" s="117"/>
      <c r="N2" s="117"/>
      <c r="Q2" s="114"/>
    </row>
    <row r="3" spans="1:17" x14ac:dyDescent="0.3">
      <c r="A3" s="115"/>
      <c r="B3" s="115"/>
      <c r="C3" s="115"/>
      <c r="D3" s="115"/>
      <c r="E3" s="115"/>
      <c r="F3" s="115"/>
      <c r="G3" s="115"/>
      <c r="H3" s="115"/>
      <c r="I3" s="115"/>
      <c r="J3" s="115"/>
      <c r="K3" s="115"/>
      <c r="L3" s="115"/>
      <c r="M3" s="115"/>
      <c r="N3" s="115"/>
      <c r="O3" s="115"/>
      <c r="P3" s="115"/>
      <c r="Q3" s="115"/>
    </row>
    <row r="4" spans="1:17" x14ac:dyDescent="0.3">
      <c r="A4" s="16"/>
      <c r="B4" s="115"/>
      <c r="C4" s="30" t="s">
        <v>31</v>
      </c>
      <c r="D4" s="31" t="s">
        <v>32</v>
      </c>
      <c r="E4" s="31" t="s">
        <v>33</v>
      </c>
      <c r="F4" s="31" t="s">
        <v>34</v>
      </c>
      <c r="G4" s="11" t="s">
        <v>35</v>
      </c>
      <c r="H4" s="12"/>
      <c r="I4" s="30" t="s">
        <v>31</v>
      </c>
      <c r="J4" s="31" t="s">
        <v>32</v>
      </c>
      <c r="K4" s="31" t="s">
        <v>33</v>
      </c>
      <c r="L4" s="31" t="s">
        <v>34</v>
      </c>
      <c r="M4" s="11" t="s">
        <v>35</v>
      </c>
      <c r="N4" s="12"/>
      <c r="O4" s="115"/>
      <c r="P4" s="115"/>
      <c r="Q4" s="115"/>
    </row>
    <row r="5" spans="1:17" x14ac:dyDescent="0.3">
      <c r="A5" s="13" t="s">
        <v>178</v>
      </c>
      <c r="B5" s="115"/>
      <c r="C5" s="82" t="s">
        <v>37</v>
      </c>
      <c r="D5" s="256" t="s">
        <v>37</v>
      </c>
      <c r="E5" s="256" t="s">
        <v>37</v>
      </c>
      <c r="F5" s="256" t="s">
        <v>37</v>
      </c>
      <c r="G5" s="14" t="s">
        <v>37</v>
      </c>
      <c r="H5" s="15" t="s">
        <v>38</v>
      </c>
      <c r="I5" s="82" t="s">
        <v>39</v>
      </c>
      <c r="J5" s="256" t="s">
        <v>39</v>
      </c>
      <c r="K5" s="256" t="s">
        <v>39</v>
      </c>
      <c r="L5" s="256" t="s">
        <v>39</v>
      </c>
      <c r="M5" s="14" t="s">
        <v>39</v>
      </c>
      <c r="N5" s="15" t="s">
        <v>38</v>
      </c>
      <c r="O5" s="115"/>
      <c r="P5" s="115"/>
      <c r="Q5" s="115"/>
    </row>
    <row r="6" spans="1:17" x14ac:dyDescent="0.3">
      <c r="A6" s="22"/>
      <c r="B6" s="115"/>
      <c r="C6" s="58"/>
      <c r="D6" s="115"/>
      <c r="E6" s="115"/>
      <c r="F6" s="115"/>
      <c r="G6" s="16"/>
      <c r="H6" s="115"/>
      <c r="I6" s="58"/>
      <c r="J6" s="115"/>
      <c r="K6" s="115"/>
      <c r="L6" s="115"/>
      <c r="M6" s="16"/>
      <c r="N6" s="115"/>
      <c r="O6" s="115"/>
      <c r="P6" s="115"/>
      <c r="Q6" s="115"/>
    </row>
    <row r="7" spans="1:17" x14ac:dyDescent="0.3">
      <c r="A7" s="17" t="s">
        <v>179</v>
      </c>
      <c r="B7" s="115"/>
      <c r="C7" s="74">
        <v>850000000</v>
      </c>
      <c r="D7" s="24">
        <v>993000000</v>
      </c>
      <c r="E7" s="24">
        <v>796000000</v>
      </c>
      <c r="F7" s="24">
        <v>719000000</v>
      </c>
      <c r="G7" s="99">
        <v>3358000000</v>
      </c>
      <c r="H7" s="24"/>
      <c r="I7" s="74">
        <v>493000000</v>
      </c>
      <c r="J7" s="24">
        <v>617000000</v>
      </c>
      <c r="K7" s="24">
        <v>604000000</v>
      </c>
      <c r="L7" s="24">
        <v>661000000</v>
      </c>
      <c r="M7" s="99">
        <f>SUM(I7:L7)</f>
        <v>2375000000</v>
      </c>
      <c r="N7" s="24"/>
      <c r="O7" s="115"/>
      <c r="P7" s="115"/>
      <c r="Q7" s="115"/>
    </row>
    <row r="8" spans="1:17" x14ac:dyDescent="0.3">
      <c r="A8" s="22"/>
      <c r="B8" s="115"/>
      <c r="C8" s="58"/>
      <c r="D8" s="115"/>
      <c r="E8" s="115"/>
      <c r="F8" s="115"/>
      <c r="G8" s="22"/>
      <c r="H8" s="115"/>
      <c r="I8" s="58"/>
      <c r="J8" s="115"/>
      <c r="K8" s="115"/>
      <c r="L8" s="115"/>
      <c r="M8" s="22"/>
      <c r="N8" s="24"/>
      <c r="O8" s="115"/>
      <c r="P8" s="115"/>
      <c r="Q8" s="115"/>
    </row>
    <row r="9" spans="1:17" x14ac:dyDescent="0.3">
      <c r="A9" s="17" t="s">
        <v>180</v>
      </c>
      <c r="B9" s="115"/>
      <c r="C9" s="37">
        <v>-161000000</v>
      </c>
      <c r="D9" s="23">
        <v>-45000000</v>
      </c>
      <c r="E9" s="23">
        <v>-61000000</v>
      </c>
      <c r="F9" s="23">
        <v>-219000000</v>
      </c>
      <c r="G9" s="102">
        <v>-486000000</v>
      </c>
      <c r="H9" s="23"/>
      <c r="I9" s="37">
        <v>-195000000</v>
      </c>
      <c r="J9" s="23">
        <v>-70000000</v>
      </c>
      <c r="K9" s="23">
        <v>-59000000</v>
      </c>
      <c r="L9" s="23">
        <v>-91000000</v>
      </c>
      <c r="M9" s="102">
        <f>SUM(I9:L9)</f>
        <v>-415000000</v>
      </c>
      <c r="N9" s="24"/>
      <c r="O9" s="115"/>
      <c r="P9" s="115"/>
      <c r="Q9" s="115"/>
    </row>
    <row r="10" spans="1:17" x14ac:dyDescent="0.3">
      <c r="A10" s="22"/>
      <c r="B10" s="115"/>
      <c r="C10" s="58"/>
      <c r="D10" s="115"/>
      <c r="E10" s="115"/>
      <c r="F10" s="115"/>
      <c r="G10" s="22"/>
      <c r="H10" s="115"/>
      <c r="I10" s="58"/>
      <c r="J10" s="115"/>
      <c r="K10" s="115"/>
      <c r="L10" s="115"/>
      <c r="M10" s="22"/>
      <c r="N10" s="24"/>
      <c r="O10" s="115"/>
      <c r="P10" s="115"/>
      <c r="Q10" s="115"/>
    </row>
    <row r="11" spans="1:17" ht="19.2" x14ac:dyDescent="0.3">
      <c r="A11" s="17" t="s">
        <v>316</v>
      </c>
      <c r="B11" s="115"/>
      <c r="C11" s="37">
        <v>683000000</v>
      </c>
      <c r="D11" s="23">
        <v>634000000</v>
      </c>
      <c r="E11" s="23">
        <v>549000000</v>
      </c>
      <c r="F11" s="23">
        <v>511000000</v>
      </c>
      <c r="G11" s="102">
        <v>2377000000</v>
      </c>
      <c r="H11" s="23"/>
      <c r="I11" s="37">
        <v>487000000</v>
      </c>
      <c r="J11" s="23">
        <v>433000000</v>
      </c>
      <c r="K11" s="23">
        <v>443000000</v>
      </c>
      <c r="L11" s="23">
        <v>472000000</v>
      </c>
      <c r="M11" s="102">
        <f>SUM(I11:L11)</f>
        <v>1835000000</v>
      </c>
      <c r="N11" s="24"/>
      <c r="O11" s="115"/>
      <c r="P11" s="115"/>
      <c r="Q11" s="115"/>
    </row>
    <row r="12" spans="1:17" x14ac:dyDescent="0.3">
      <c r="A12" s="22"/>
      <c r="B12" s="115"/>
      <c r="C12" s="58"/>
      <c r="D12" s="115"/>
      <c r="E12" s="115"/>
      <c r="F12" s="115"/>
      <c r="G12" s="22"/>
      <c r="H12" s="115"/>
      <c r="I12" s="58"/>
      <c r="J12" s="115"/>
      <c r="K12" s="115"/>
      <c r="L12" s="115"/>
      <c r="M12" s="22"/>
      <c r="N12" s="24"/>
      <c r="O12" s="115"/>
      <c r="P12" s="115"/>
      <c r="Q12" s="115"/>
    </row>
    <row r="13" spans="1:17" ht="19.2" x14ac:dyDescent="0.3">
      <c r="A13" s="17" t="s">
        <v>332</v>
      </c>
      <c r="B13" s="115"/>
      <c r="C13" s="37">
        <v>933000000</v>
      </c>
      <c r="D13" s="23">
        <v>551000000</v>
      </c>
      <c r="E13" s="23">
        <v>564000000</v>
      </c>
      <c r="F13" s="23">
        <v>505000000</v>
      </c>
      <c r="G13" s="102">
        <v>2553000000</v>
      </c>
      <c r="H13" s="23"/>
      <c r="I13" s="37">
        <v>315000000</v>
      </c>
      <c r="J13" s="23">
        <v>153000000</v>
      </c>
      <c r="K13" s="23">
        <v>216000000</v>
      </c>
      <c r="L13" s="23">
        <v>252000000</v>
      </c>
      <c r="M13" s="102">
        <f>SUM(I13:L13)</f>
        <v>936000000</v>
      </c>
      <c r="N13" s="24"/>
      <c r="O13" s="115"/>
      <c r="P13" s="115"/>
      <c r="Q13" s="115"/>
    </row>
    <row r="14" spans="1:17" x14ac:dyDescent="0.3">
      <c r="A14" s="22"/>
      <c r="B14" s="115"/>
      <c r="C14" s="58"/>
      <c r="D14" s="115"/>
      <c r="E14" s="115"/>
      <c r="F14" s="115"/>
      <c r="G14" s="22"/>
      <c r="H14" s="115"/>
      <c r="I14" s="58"/>
      <c r="J14" s="115"/>
      <c r="K14" s="115"/>
      <c r="L14" s="115"/>
      <c r="M14" s="22"/>
      <c r="N14" s="24"/>
      <c r="O14" s="115"/>
      <c r="P14" s="115"/>
      <c r="Q14" s="115"/>
    </row>
    <row r="15" spans="1:17" x14ac:dyDescent="0.3">
      <c r="A15" s="17" t="s">
        <v>181</v>
      </c>
      <c r="B15" s="115"/>
      <c r="C15" s="58"/>
      <c r="D15" s="115"/>
      <c r="E15" s="115"/>
      <c r="F15" s="115"/>
      <c r="G15" s="22"/>
      <c r="H15" s="115"/>
      <c r="I15" s="58"/>
      <c r="J15" s="115"/>
      <c r="K15" s="115"/>
      <c r="L15" s="115"/>
      <c r="M15" s="22"/>
      <c r="N15" s="24"/>
      <c r="O15" s="115"/>
      <c r="P15" s="115"/>
      <c r="Q15" s="115"/>
    </row>
    <row r="16" spans="1:17" x14ac:dyDescent="0.3">
      <c r="A16" s="18" t="s">
        <v>144</v>
      </c>
      <c r="B16" s="115"/>
      <c r="C16" s="37">
        <v>24000000</v>
      </c>
      <c r="D16" s="23">
        <v>79000000</v>
      </c>
      <c r="E16" s="23">
        <v>11000000</v>
      </c>
      <c r="F16" s="23">
        <v>202000000</v>
      </c>
      <c r="G16" s="102">
        <v>316000000</v>
      </c>
      <c r="H16" s="23"/>
      <c r="I16" s="37">
        <v>11000000</v>
      </c>
      <c r="J16" s="23">
        <v>28000000</v>
      </c>
      <c r="K16" s="23">
        <v>30000000</v>
      </c>
      <c r="L16" s="23">
        <v>29000000</v>
      </c>
      <c r="M16" s="102">
        <f>SUM(I16:L16)</f>
        <v>98000000</v>
      </c>
      <c r="N16" s="24"/>
      <c r="O16" s="115"/>
      <c r="P16" s="115"/>
      <c r="Q16" s="115"/>
    </row>
    <row r="17" spans="1:17" x14ac:dyDescent="0.3">
      <c r="A17" s="18" t="s">
        <v>182</v>
      </c>
      <c r="B17" s="115"/>
      <c r="C17" s="37">
        <v>11000000</v>
      </c>
      <c r="D17" s="23">
        <v>12000000</v>
      </c>
      <c r="E17" s="23">
        <v>11000000</v>
      </c>
      <c r="F17" s="23">
        <v>12000000</v>
      </c>
      <c r="G17" s="102">
        <v>46000000</v>
      </c>
      <c r="H17" s="23"/>
      <c r="I17" s="37">
        <v>7000000</v>
      </c>
      <c r="J17" s="23">
        <v>9000000</v>
      </c>
      <c r="K17" s="23">
        <v>5000000</v>
      </c>
      <c r="L17" s="23">
        <v>8000000</v>
      </c>
      <c r="M17" s="102">
        <f>SUM(I17:L17)</f>
        <v>29000000</v>
      </c>
      <c r="N17" s="24"/>
      <c r="O17" s="115"/>
      <c r="P17" s="115"/>
      <c r="Q17" s="115"/>
    </row>
    <row r="18" spans="1:17" x14ac:dyDescent="0.3">
      <c r="A18" s="63" t="s">
        <v>183</v>
      </c>
      <c r="B18" s="115"/>
      <c r="C18" s="206">
        <v>35000000</v>
      </c>
      <c r="D18" s="207">
        <v>91000000</v>
      </c>
      <c r="E18" s="207">
        <v>22000000</v>
      </c>
      <c r="F18" s="207">
        <v>214000000</v>
      </c>
      <c r="G18" s="209">
        <v>362000000</v>
      </c>
      <c r="H18" s="23"/>
      <c r="I18" s="206">
        <v>18000000</v>
      </c>
      <c r="J18" s="207">
        <v>37000000</v>
      </c>
      <c r="K18" s="207">
        <v>35000000</v>
      </c>
      <c r="L18" s="207">
        <v>37000000</v>
      </c>
      <c r="M18" s="209">
        <f>SUM(I18:L18)</f>
        <v>127000000</v>
      </c>
      <c r="N18" s="24"/>
      <c r="O18" s="115"/>
      <c r="P18" s="115"/>
      <c r="Q18" s="115"/>
    </row>
    <row r="19" spans="1:17" x14ac:dyDescent="0.3">
      <c r="A19" s="115"/>
      <c r="B19" s="115"/>
      <c r="C19" s="115"/>
      <c r="D19" s="115"/>
      <c r="E19" s="115"/>
      <c r="F19" s="115"/>
      <c r="G19" s="115"/>
      <c r="H19" s="115"/>
      <c r="I19" s="115"/>
      <c r="J19" s="115"/>
      <c r="K19" s="115"/>
      <c r="L19" s="115"/>
      <c r="M19" s="115"/>
      <c r="N19" s="115"/>
      <c r="O19" s="115"/>
      <c r="P19" s="115"/>
      <c r="Q19" s="115"/>
    </row>
    <row r="20" spans="1:17" x14ac:dyDescent="0.3">
      <c r="A20" s="42" t="s">
        <v>184</v>
      </c>
      <c r="B20" s="115"/>
      <c r="C20" s="57"/>
      <c r="D20" s="84"/>
      <c r="E20" s="84"/>
      <c r="F20" s="84"/>
      <c r="G20" s="16"/>
      <c r="H20" s="115"/>
      <c r="I20" s="57"/>
      <c r="J20" s="84"/>
      <c r="K20" s="84"/>
      <c r="L20" s="84"/>
      <c r="M20" s="16"/>
      <c r="N20" s="115"/>
      <c r="O20" s="115"/>
      <c r="P20" s="115"/>
      <c r="Q20" s="115"/>
    </row>
    <row r="21" spans="1:17" x14ac:dyDescent="0.3">
      <c r="A21" s="18" t="s">
        <v>80</v>
      </c>
      <c r="B21" s="115"/>
      <c r="C21" s="257">
        <v>7.94</v>
      </c>
      <c r="D21" s="258">
        <v>7.19</v>
      </c>
      <c r="E21" s="258">
        <v>7.43</v>
      </c>
      <c r="F21" s="258">
        <v>6.91</v>
      </c>
      <c r="G21" s="259">
        <v>7.38</v>
      </c>
      <c r="H21" s="64"/>
      <c r="I21" s="257">
        <v>6.17</v>
      </c>
      <c r="J21" s="258">
        <v>6.28</v>
      </c>
      <c r="K21" s="258">
        <v>5.7</v>
      </c>
      <c r="L21" s="258">
        <v>5.66</v>
      </c>
      <c r="M21" s="259">
        <v>5.96</v>
      </c>
      <c r="N21" s="65"/>
      <c r="O21" s="115"/>
      <c r="P21" s="115"/>
      <c r="Q21" s="115"/>
    </row>
    <row r="22" spans="1:17" ht="19.8" x14ac:dyDescent="0.3">
      <c r="A22" s="18" t="s">
        <v>318</v>
      </c>
      <c r="B22" s="115"/>
      <c r="C22" s="260">
        <v>4.5999999999999996</v>
      </c>
      <c r="D22" s="261">
        <v>3.97</v>
      </c>
      <c r="E22" s="261">
        <v>4.3899999999999997</v>
      </c>
      <c r="F22" s="261">
        <v>5.92</v>
      </c>
      <c r="G22" s="262">
        <v>4.71</v>
      </c>
      <c r="H22" s="65"/>
      <c r="I22" s="260">
        <v>5.38</v>
      </c>
      <c r="J22" s="261">
        <v>4.8</v>
      </c>
      <c r="K22" s="261">
        <v>4.29</v>
      </c>
      <c r="L22" s="261">
        <v>6.25</v>
      </c>
      <c r="M22" s="262">
        <v>5.18</v>
      </c>
      <c r="N22" s="65"/>
      <c r="O22" s="115"/>
      <c r="P22" s="115"/>
      <c r="Q22" s="115"/>
    </row>
    <row r="23" spans="1:17" x14ac:dyDescent="0.3">
      <c r="A23" s="18" t="s">
        <v>86</v>
      </c>
      <c r="B23" s="115"/>
      <c r="C23" s="260">
        <v>2.4</v>
      </c>
      <c r="D23" s="261">
        <v>2.7</v>
      </c>
      <c r="E23" s="261">
        <v>1.75</v>
      </c>
      <c r="F23" s="261">
        <v>1.87</v>
      </c>
      <c r="G23" s="262">
        <v>2.19</v>
      </c>
      <c r="H23" s="65"/>
      <c r="I23" s="260">
        <v>1.95</v>
      </c>
      <c r="J23" s="261">
        <v>1.69</v>
      </c>
      <c r="K23" s="261">
        <v>1.75</v>
      </c>
      <c r="L23" s="261">
        <v>1.94</v>
      </c>
      <c r="M23" s="262">
        <v>1.83</v>
      </c>
      <c r="N23" s="65"/>
      <c r="O23" s="115"/>
      <c r="P23" s="115"/>
      <c r="Q23" s="115"/>
    </row>
    <row r="24" spans="1:17" x14ac:dyDescent="0.3">
      <c r="A24" s="18" t="s">
        <v>83</v>
      </c>
      <c r="B24" s="115"/>
      <c r="C24" s="260">
        <v>1.4</v>
      </c>
      <c r="D24" s="261">
        <v>3.62</v>
      </c>
      <c r="E24" s="261">
        <v>0.92</v>
      </c>
      <c r="F24" s="261">
        <v>9.0399999999999991</v>
      </c>
      <c r="G24" s="262">
        <v>3.69</v>
      </c>
      <c r="H24" s="65"/>
      <c r="I24" s="260">
        <v>0.82</v>
      </c>
      <c r="J24" s="261">
        <v>1.82</v>
      </c>
      <c r="K24" s="261">
        <v>1.8</v>
      </c>
      <c r="L24" s="261">
        <v>1.86</v>
      </c>
      <c r="M24" s="262">
        <v>1.56</v>
      </c>
      <c r="N24" s="65"/>
      <c r="O24" s="115"/>
      <c r="P24" s="115"/>
      <c r="Q24" s="115"/>
    </row>
    <row r="25" spans="1:17" ht="19.8" x14ac:dyDescent="0.3">
      <c r="A25" s="51" t="s">
        <v>319</v>
      </c>
      <c r="B25" s="115"/>
      <c r="C25" s="263">
        <v>26.85</v>
      </c>
      <c r="D25" s="264">
        <v>25.45</v>
      </c>
      <c r="E25" s="264">
        <v>22.84</v>
      </c>
      <c r="F25" s="264">
        <v>21.58</v>
      </c>
      <c r="G25" s="265">
        <v>24.24</v>
      </c>
      <c r="H25" s="65"/>
      <c r="I25" s="263">
        <v>22.39</v>
      </c>
      <c r="J25" s="264">
        <v>21.16</v>
      </c>
      <c r="K25" s="264">
        <v>22.37</v>
      </c>
      <c r="L25" s="264">
        <v>24.12</v>
      </c>
      <c r="M25" s="265">
        <v>22.49</v>
      </c>
      <c r="N25" s="65"/>
      <c r="O25" s="115"/>
      <c r="P25" s="115"/>
      <c r="Q25" s="115"/>
    </row>
    <row r="26" spans="1:17" x14ac:dyDescent="0.3">
      <c r="A26" s="115"/>
      <c r="B26" s="115"/>
      <c r="C26" s="266"/>
      <c r="D26" s="266"/>
      <c r="E26" s="266"/>
      <c r="F26" s="266"/>
      <c r="G26" s="266"/>
      <c r="H26" s="115"/>
      <c r="I26" s="266"/>
      <c r="J26" s="266"/>
      <c r="K26" s="266"/>
      <c r="L26" s="266"/>
      <c r="M26" s="266"/>
      <c r="N26" s="115"/>
      <c r="O26" s="115"/>
      <c r="P26" s="115"/>
      <c r="Q26" s="115"/>
    </row>
    <row r="27" spans="1:17" x14ac:dyDescent="0.3">
      <c r="A27" s="52" t="s">
        <v>185</v>
      </c>
      <c r="B27" s="115"/>
      <c r="C27" s="267">
        <v>-6.33</v>
      </c>
      <c r="D27" s="268">
        <v>-1.8</v>
      </c>
      <c r="E27" s="268">
        <v>-2.5099999999999998</v>
      </c>
      <c r="F27" s="268">
        <v>-9.27</v>
      </c>
      <c r="G27" s="269">
        <v>-4.96</v>
      </c>
      <c r="H27" s="64"/>
      <c r="I27" s="267">
        <v>-8.9700000000000006</v>
      </c>
      <c r="J27" s="268">
        <v>-3.44</v>
      </c>
      <c r="K27" s="268">
        <v>-2.97</v>
      </c>
      <c r="L27" s="268">
        <v>-4.57</v>
      </c>
      <c r="M27" s="269">
        <v>-5.07</v>
      </c>
      <c r="N27" s="65"/>
      <c r="O27" s="115"/>
      <c r="P27" s="115"/>
      <c r="Q27" s="115"/>
    </row>
    <row r="28" spans="1:17" x14ac:dyDescent="0.3">
      <c r="A28" s="118"/>
      <c r="B28" s="119"/>
      <c r="C28" s="119"/>
      <c r="D28" s="119"/>
      <c r="E28" s="119"/>
      <c r="F28" s="119"/>
      <c r="G28" s="119"/>
      <c r="H28" s="119"/>
      <c r="I28" s="119"/>
      <c r="J28" s="119"/>
      <c r="K28" s="119"/>
      <c r="L28" s="119"/>
      <c r="M28" s="119"/>
      <c r="N28" s="119"/>
      <c r="O28" s="115"/>
      <c r="P28" s="115"/>
      <c r="Q28" s="115"/>
    </row>
    <row r="29" spans="1:17" x14ac:dyDescent="0.3">
      <c r="A29" s="321" t="s">
        <v>333</v>
      </c>
      <c r="B29" s="319"/>
      <c r="C29" s="319"/>
      <c r="D29" s="319"/>
      <c r="E29" s="319"/>
      <c r="F29" s="317"/>
      <c r="G29" s="317"/>
      <c r="H29" s="317"/>
      <c r="I29" s="317"/>
      <c r="J29" s="317"/>
      <c r="K29" s="317"/>
      <c r="L29" s="319"/>
      <c r="M29" s="319"/>
      <c r="N29" s="116"/>
      <c r="Q29" s="115"/>
    </row>
    <row r="30" spans="1:17" x14ac:dyDescent="0.3">
      <c r="A30" s="321" t="s">
        <v>322</v>
      </c>
      <c r="B30" s="319"/>
      <c r="C30" s="319"/>
      <c r="D30" s="319"/>
      <c r="E30" s="319"/>
      <c r="F30" s="317"/>
      <c r="G30" s="317"/>
      <c r="H30" s="317"/>
      <c r="I30" s="317"/>
      <c r="J30" s="317"/>
      <c r="K30" s="317"/>
      <c r="L30" s="319"/>
      <c r="M30" s="319"/>
      <c r="N30" s="116"/>
      <c r="O30" s="116"/>
      <c r="P30" s="116"/>
      <c r="Q30" s="115"/>
    </row>
    <row r="31" spans="1:17" x14ac:dyDescent="0.3">
      <c r="A31" s="321" t="s">
        <v>334</v>
      </c>
      <c r="B31" s="319"/>
      <c r="C31" s="319"/>
      <c r="D31" s="319"/>
      <c r="E31" s="319"/>
      <c r="F31" s="317"/>
      <c r="G31" s="317"/>
      <c r="H31" s="317"/>
      <c r="I31" s="317"/>
      <c r="J31" s="317"/>
      <c r="K31" s="317"/>
      <c r="L31" s="319"/>
      <c r="M31" s="319"/>
      <c r="N31" s="116"/>
      <c r="Q31" s="115"/>
    </row>
  </sheetData>
  <mergeCells count="5">
    <mergeCell ref="A1:L1"/>
    <mergeCell ref="A2:L2"/>
    <mergeCell ref="A29:M29"/>
    <mergeCell ref="A30:M30"/>
    <mergeCell ref="A31:M31"/>
  </mergeCells>
  <printOptions horizontalCentered="1"/>
  <pageMargins left="0.2" right="0.2" top="0.2" bottom="0.2" header="0.2" footer="0.2"/>
  <pageSetup scale="62" orientation="landscape" r:id="rId1"/>
  <headerFooter scaleWithDoc="0">
    <oddFooter>&amp;R&amp;P</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zoomScale="80" zoomScaleNormal="80" workbookViewId="0">
      <selection activeCell="R50" sqref="R50"/>
    </sheetView>
  </sheetViews>
  <sheetFormatPr defaultColWidth="21.44140625" defaultRowHeight="16.8" x14ac:dyDescent="0.3"/>
  <cols>
    <col min="1" max="1" width="51" style="125" bestFit="1" customWidth="1"/>
    <col min="2" max="2" width="3.44140625" style="125" customWidth="1"/>
    <col min="3" max="3" width="10.33203125" style="125" bestFit="1" customWidth="1"/>
    <col min="4" max="4" width="11.44140625" style="125" bestFit="1" customWidth="1"/>
    <col min="5" max="5" width="10.77734375" style="125" bestFit="1" customWidth="1"/>
    <col min="6" max="6" width="10.6640625" style="125" bestFit="1" customWidth="1"/>
    <col min="7" max="7" width="8.44140625" style="125" bestFit="1" customWidth="1"/>
    <col min="8" max="8" width="3.44140625" style="125" customWidth="1"/>
    <col min="9" max="9" width="10.33203125" style="125" bestFit="1" customWidth="1"/>
    <col min="10" max="10" width="11.44140625" style="125" bestFit="1" customWidth="1"/>
    <col min="11" max="11" width="10.77734375" style="125" bestFit="1" customWidth="1"/>
    <col min="12" max="12" width="10.6640625" style="125" bestFit="1" customWidth="1"/>
    <col min="13" max="13" width="8.44140625" style="125" bestFit="1" customWidth="1"/>
    <col min="14" max="16" width="9.77734375" style="125" customWidth="1"/>
    <col min="17" max="16384" width="21.44140625" style="125"/>
  </cols>
  <sheetData>
    <row r="1" spans="1:16" s="122" customFormat="1" ht="19.2" x14ac:dyDescent="0.35">
      <c r="A1" s="313" t="s">
        <v>14</v>
      </c>
      <c r="B1" s="315"/>
      <c r="C1" s="315"/>
      <c r="D1" s="315"/>
      <c r="E1" s="315"/>
      <c r="F1" s="316"/>
      <c r="G1" s="316"/>
      <c r="H1" s="316"/>
      <c r="I1" s="316"/>
      <c r="J1" s="316"/>
      <c r="K1" s="316"/>
      <c r="L1" s="315"/>
      <c r="M1" s="315"/>
      <c r="N1" s="117"/>
    </row>
    <row r="2" spans="1:16" s="122" customFormat="1" ht="19.2" x14ac:dyDescent="0.35">
      <c r="A2" s="313" t="s">
        <v>30</v>
      </c>
      <c r="B2" s="315"/>
      <c r="C2" s="315"/>
      <c r="D2" s="315"/>
      <c r="E2" s="315"/>
      <c r="F2" s="316"/>
      <c r="G2" s="316"/>
      <c r="H2" s="316"/>
      <c r="I2" s="316"/>
      <c r="J2" s="316"/>
      <c r="K2" s="316"/>
      <c r="L2" s="315"/>
      <c r="M2" s="315"/>
      <c r="N2" s="117"/>
    </row>
    <row r="3" spans="1:16" x14ac:dyDescent="0.3">
      <c r="A3" s="115"/>
      <c r="B3" s="115"/>
      <c r="C3" s="115"/>
      <c r="D3" s="115"/>
      <c r="E3" s="115"/>
      <c r="F3" s="115"/>
      <c r="G3" s="115"/>
      <c r="H3" s="115"/>
      <c r="I3" s="115"/>
      <c r="J3" s="115"/>
      <c r="K3" s="115"/>
      <c r="L3" s="115"/>
      <c r="M3" s="115"/>
      <c r="N3" s="115"/>
      <c r="O3" s="115"/>
      <c r="P3" s="115"/>
    </row>
    <row r="4" spans="1:16" x14ac:dyDescent="0.3">
      <c r="A4" s="16"/>
      <c r="B4" s="115"/>
      <c r="C4" s="11" t="s">
        <v>31</v>
      </c>
      <c r="D4" s="11" t="s">
        <v>32</v>
      </c>
      <c r="E4" s="11" t="s">
        <v>33</v>
      </c>
      <c r="F4" s="11" t="s">
        <v>34</v>
      </c>
      <c r="G4" s="11" t="s">
        <v>35</v>
      </c>
      <c r="H4" s="12"/>
      <c r="I4" s="11" t="s">
        <v>31</v>
      </c>
      <c r="J4" s="11" t="s">
        <v>32</v>
      </c>
      <c r="K4" s="11" t="s">
        <v>33</v>
      </c>
      <c r="L4" s="11" t="s">
        <v>34</v>
      </c>
      <c r="M4" s="11" t="s">
        <v>35</v>
      </c>
      <c r="N4" s="115"/>
      <c r="O4" s="115"/>
      <c r="P4" s="115"/>
    </row>
    <row r="5" spans="1:16" x14ac:dyDescent="0.3">
      <c r="A5" s="22"/>
      <c r="B5" s="115"/>
      <c r="C5" s="14" t="s">
        <v>37</v>
      </c>
      <c r="D5" s="14" t="s">
        <v>37</v>
      </c>
      <c r="E5" s="14" t="s">
        <v>37</v>
      </c>
      <c r="F5" s="14" t="s">
        <v>37</v>
      </c>
      <c r="G5" s="14" t="s">
        <v>37</v>
      </c>
      <c r="H5" s="15" t="s">
        <v>38</v>
      </c>
      <c r="I5" s="14" t="s">
        <v>39</v>
      </c>
      <c r="J5" s="14" t="s">
        <v>39</v>
      </c>
      <c r="K5" s="14" t="s">
        <v>39</v>
      </c>
      <c r="L5" s="14" t="s">
        <v>39</v>
      </c>
      <c r="M5" s="14" t="s">
        <v>39</v>
      </c>
      <c r="N5" s="115"/>
      <c r="O5" s="115"/>
      <c r="P5" s="115"/>
    </row>
    <row r="6" spans="1:16" x14ac:dyDescent="0.3">
      <c r="A6" s="26" t="s">
        <v>186</v>
      </c>
      <c r="B6" s="115"/>
      <c r="C6" s="58"/>
      <c r="D6" s="115"/>
      <c r="E6" s="115"/>
      <c r="F6" s="115"/>
      <c r="G6" s="48"/>
      <c r="H6" s="115"/>
      <c r="I6" s="16"/>
      <c r="J6" s="16"/>
      <c r="K6" s="16"/>
      <c r="L6" s="16"/>
      <c r="M6" s="50"/>
      <c r="N6" s="115"/>
      <c r="O6" s="115"/>
      <c r="P6" s="115"/>
    </row>
    <row r="7" spans="1:16" x14ac:dyDescent="0.3">
      <c r="A7" s="18" t="s">
        <v>187</v>
      </c>
      <c r="B7" s="115"/>
      <c r="C7" s="58"/>
      <c r="D7" s="115"/>
      <c r="E7" s="115"/>
      <c r="F7" s="115"/>
      <c r="G7" s="48"/>
      <c r="H7" s="115"/>
      <c r="I7" s="22"/>
      <c r="J7" s="22"/>
      <c r="K7" s="22"/>
      <c r="L7" s="22"/>
      <c r="M7" s="48"/>
      <c r="N7" s="115"/>
      <c r="O7" s="115"/>
      <c r="P7" s="115"/>
    </row>
    <row r="8" spans="1:16" x14ac:dyDescent="0.3">
      <c r="A8" s="35" t="s">
        <v>188</v>
      </c>
      <c r="B8" s="115"/>
      <c r="C8" s="186">
        <v>5000</v>
      </c>
      <c r="D8" s="66">
        <v>5000</v>
      </c>
      <c r="E8" s="66">
        <v>4000</v>
      </c>
      <c r="F8" s="66">
        <v>5000</v>
      </c>
      <c r="G8" s="187">
        <v>5000</v>
      </c>
      <c r="H8" s="66"/>
      <c r="I8" s="194">
        <v>5000</v>
      </c>
      <c r="J8" s="194">
        <v>6000</v>
      </c>
      <c r="K8" s="194">
        <v>11000</v>
      </c>
      <c r="L8" s="194">
        <v>13000</v>
      </c>
      <c r="M8" s="187">
        <v>9000</v>
      </c>
      <c r="N8" s="115"/>
      <c r="O8" s="115"/>
      <c r="P8" s="115"/>
    </row>
    <row r="9" spans="1:16" x14ac:dyDescent="0.3">
      <c r="A9" s="35" t="s">
        <v>189</v>
      </c>
      <c r="B9" s="115"/>
      <c r="C9" s="186">
        <v>51000</v>
      </c>
      <c r="D9" s="66">
        <v>54000</v>
      </c>
      <c r="E9" s="66">
        <v>53000</v>
      </c>
      <c r="F9" s="66">
        <v>48000</v>
      </c>
      <c r="G9" s="187">
        <v>51000</v>
      </c>
      <c r="H9" s="66"/>
      <c r="I9" s="194">
        <v>47000</v>
      </c>
      <c r="J9" s="194">
        <v>44000</v>
      </c>
      <c r="K9" s="194">
        <v>44000</v>
      </c>
      <c r="L9" s="194">
        <v>41000</v>
      </c>
      <c r="M9" s="187">
        <v>44000</v>
      </c>
      <c r="N9" s="115"/>
      <c r="O9" s="115"/>
      <c r="P9" s="115"/>
    </row>
    <row r="10" spans="1:16" x14ac:dyDescent="0.3">
      <c r="A10" s="35" t="s">
        <v>190</v>
      </c>
      <c r="B10" s="115"/>
      <c r="C10" s="186">
        <v>92000</v>
      </c>
      <c r="D10" s="66">
        <v>82000</v>
      </c>
      <c r="E10" s="66">
        <v>74000</v>
      </c>
      <c r="F10" s="66">
        <v>72000</v>
      </c>
      <c r="G10" s="187">
        <v>80000</v>
      </c>
      <c r="H10" s="66"/>
      <c r="I10" s="194">
        <v>70000</v>
      </c>
      <c r="J10" s="194">
        <v>61000</v>
      </c>
      <c r="K10" s="194">
        <v>54000</v>
      </c>
      <c r="L10" s="194">
        <v>54000</v>
      </c>
      <c r="M10" s="187">
        <v>60000</v>
      </c>
      <c r="N10" s="115"/>
      <c r="O10" s="115"/>
      <c r="P10" s="115"/>
    </row>
    <row r="11" spans="1:16" ht="19.8" x14ac:dyDescent="0.3">
      <c r="A11" s="35" t="s">
        <v>326</v>
      </c>
      <c r="B11" s="115"/>
      <c r="C11" s="195">
        <v>36000</v>
      </c>
      <c r="D11" s="196">
        <v>35000</v>
      </c>
      <c r="E11" s="196">
        <v>35000</v>
      </c>
      <c r="F11" s="196">
        <v>34000</v>
      </c>
      <c r="G11" s="197">
        <v>35000</v>
      </c>
      <c r="H11" s="66"/>
      <c r="I11" s="198">
        <v>25000</v>
      </c>
      <c r="J11" s="198">
        <v>24000</v>
      </c>
      <c r="K11" s="198">
        <v>13000</v>
      </c>
      <c r="L11" s="198">
        <v>13000</v>
      </c>
      <c r="M11" s="197">
        <v>18000</v>
      </c>
      <c r="N11" s="115"/>
      <c r="O11" s="115"/>
      <c r="P11" s="115"/>
    </row>
    <row r="12" spans="1:16" x14ac:dyDescent="0.3">
      <c r="A12" s="49" t="s">
        <v>191</v>
      </c>
      <c r="B12" s="115"/>
      <c r="C12" s="186">
        <v>184000</v>
      </c>
      <c r="D12" s="66">
        <v>176000</v>
      </c>
      <c r="E12" s="66">
        <v>166000</v>
      </c>
      <c r="F12" s="66">
        <v>159000</v>
      </c>
      <c r="G12" s="187">
        <v>171000</v>
      </c>
      <c r="H12" s="66"/>
      <c r="I12" s="194">
        <v>147000</v>
      </c>
      <c r="J12" s="194">
        <v>135000</v>
      </c>
      <c r="K12" s="194">
        <v>122000</v>
      </c>
      <c r="L12" s="194">
        <v>121000</v>
      </c>
      <c r="M12" s="187">
        <v>131000</v>
      </c>
      <c r="N12" s="115"/>
      <c r="O12" s="115"/>
      <c r="P12" s="115"/>
    </row>
    <row r="13" spans="1:16" x14ac:dyDescent="0.3">
      <c r="A13" s="18" t="s">
        <v>192</v>
      </c>
      <c r="B13" s="115"/>
      <c r="C13" s="58"/>
      <c r="D13" s="115"/>
      <c r="E13" s="115"/>
      <c r="F13" s="115"/>
      <c r="G13" s="48"/>
      <c r="H13" s="115"/>
      <c r="I13" s="22"/>
      <c r="J13" s="22"/>
      <c r="K13" s="22"/>
      <c r="L13" s="22"/>
      <c r="M13" s="48"/>
      <c r="N13" s="115"/>
      <c r="O13" s="115"/>
      <c r="P13" s="115"/>
    </row>
    <row r="14" spans="1:16" x14ac:dyDescent="0.3">
      <c r="A14" s="35" t="s">
        <v>188</v>
      </c>
      <c r="B14" s="115"/>
      <c r="C14" s="186">
        <v>7000</v>
      </c>
      <c r="D14" s="66">
        <v>6000</v>
      </c>
      <c r="E14" s="66">
        <v>6000</v>
      </c>
      <c r="F14" s="66">
        <v>8000</v>
      </c>
      <c r="G14" s="187">
        <v>7000</v>
      </c>
      <c r="H14" s="66"/>
      <c r="I14" s="194">
        <v>7000</v>
      </c>
      <c r="J14" s="194">
        <v>8000</v>
      </c>
      <c r="K14" s="194">
        <v>11000</v>
      </c>
      <c r="L14" s="194">
        <v>11000</v>
      </c>
      <c r="M14" s="187">
        <v>9000</v>
      </c>
      <c r="N14" s="115"/>
      <c r="O14" s="115"/>
      <c r="P14" s="115"/>
    </row>
    <row r="15" spans="1:16" x14ac:dyDescent="0.3">
      <c r="A15" s="35" t="s">
        <v>189</v>
      </c>
      <c r="B15" s="115"/>
      <c r="C15" s="186">
        <v>3000</v>
      </c>
      <c r="D15" s="66">
        <v>3000</v>
      </c>
      <c r="E15" s="66">
        <v>5000</v>
      </c>
      <c r="F15" s="66">
        <v>4000</v>
      </c>
      <c r="G15" s="187">
        <v>4000</v>
      </c>
      <c r="H15" s="66"/>
      <c r="I15" s="194">
        <v>6000</v>
      </c>
      <c r="J15" s="194">
        <v>5000</v>
      </c>
      <c r="K15" s="194">
        <v>6000</v>
      </c>
      <c r="L15" s="194">
        <v>6000</v>
      </c>
      <c r="M15" s="187">
        <v>6000</v>
      </c>
      <c r="N15" s="115"/>
      <c r="O15" s="115"/>
      <c r="P15" s="115"/>
    </row>
    <row r="16" spans="1:16" x14ac:dyDescent="0.3">
      <c r="A16" s="35" t="s">
        <v>190</v>
      </c>
      <c r="B16" s="115"/>
      <c r="C16" s="186">
        <v>27000</v>
      </c>
      <c r="D16" s="66">
        <v>26000</v>
      </c>
      <c r="E16" s="66">
        <v>26000</v>
      </c>
      <c r="F16" s="66">
        <v>27000</v>
      </c>
      <c r="G16" s="187">
        <v>26000</v>
      </c>
      <c r="H16" s="66"/>
      <c r="I16" s="194">
        <v>25000</v>
      </c>
      <c r="J16" s="194">
        <v>23000</v>
      </c>
      <c r="K16" s="194">
        <v>22000</v>
      </c>
      <c r="L16" s="194">
        <v>20000</v>
      </c>
      <c r="M16" s="187">
        <v>22000</v>
      </c>
      <c r="N16" s="115"/>
      <c r="O16" s="115"/>
      <c r="P16" s="115"/>
    </row>
    <row r="17" spans="1:16" ht="19.8" x14ac:dyDescent="0.3">
      <c r="A17" s="35" t="s">
        <v>326</v>
      </c>
      <c r="B17" s="115"/>
      <c r="C17" s="195">
        <v>2000</v>
      </c>
      <c r="D17" s="196">
        <v>2000</v>
      </c>
      <c r="E17" s="196">
        <v>2000</v>
      </c>
      <c r="F17" s="196">
        <v>2000</v>
      </c>
      <c r="G17" s="197">
        <v>2000</v>
      </c>
      <c r="H17" s="66"/>
      <c r="I17" s="194">
        <v>1000</v>
      </c>
      <c r="J17" s="194">
        <v>2000</v>
      </c>
      <c r="K17" s="194">
        <v>3000</v>
      </c>
      <c r="L17" s="194">
        <v>2000</v>
      </c>
      <c r="M17" s="187">
        <v>3000</v>
      </c>
      <c r="N17" s="115"/>
      <c r="O17" s="115"/>
      <c r="P17" s="115"/>
    </row>
    <row r="18" spans="1:16" x14ac:dyDescent="0.3">
      <c r="A18" s="49" t="s">
        <v>193</v>
      </c>
      <c r="B18" s="115"/>
      <c r="C18" s="186">
        <v>39000</v>
      </c>
      <c r="D18" s="66">
        <v>37000</v>
      </c>
      <c r="E18" s="66">
        <v>39000</v>
      </c>
      <c r="F18" s="66">
        <v>41000</v>
      </c>
      <c r="G18" s="187">
        <v>39000</v>
      </c>
      <c r="H18" s="66"/>
      <c r="I18" s="199">
        <v>39000</v>
      </c>
      <c r="J18" s="199">
        <v>38000</v>
      </c>
      <c r="K18" s="199">
        <v>42000</v>
      </c>
      <c r="L18" s="199">
        <v>39000</v>
      </c>
      <c r="M18" s="185">
        <v>40000</v>
      </c>
      <c r="N18" s="115"/>
      <c r="O18" s="115"/>
      <c r="P18" s="115"/>
    </row>
    <row r="19" spans="1:16" x14ac:dyDescent="0.3">
      <c r="A19" s="26" t="s">
        <v>194</v>
      </c>
      <c r="B19" s="115"/>
      <c r="C19" s="58"/>
      <c r="D19" s="115"/>
      <c r="E19" s="115"/>
      <c r="F19" s="115"/>
      <c r="G19" s="48"/>
      <c r="H19" s="115"/>
      <c r="I19" s="22"/>
      <c r="J19" s="22"/>
      <c r="K19" s="22"/>
      <c r="L19" s="22"/>
      <c r="M19" s="48"/>
      <c r="N19" s="115"/>
      <c r="O19" s="115"/>
      <c r="P19" s="115"/>
    </row>
    <row r="20" spans="1:16" x14ac:dyDescent="0.3">
      <c r="A20" s="18" t="s">
        <v>188</v>
      </c>
      <c r="B20" s="115"/>
      <c r="C20" s="186">
        <v>12000</v>
      </c>
      <c r="D20" s="66">
        <v>11000</v>
      </c>
      <c r="E20" s="66">
        <v>10000</v>
      </c>
      <c r="F20" s="66">
        <v>13000</v>
      </c>
      <c r="G20" s="187">
        <v>12000</v>
      </c>
      <c r="H20" s="66"/>
      <c r="I20" s="194">
        <v>12000</v>
      </c>
      <c r="J20" s="194">
        <v>14000</v>
      </c>
      <c r="K20" s="194">
        <v>22000</v>
      </c>
      <c r="L20" s="194">
        <v>24000</v>
      </c>
      <c r="M20" s="187">
        <v>18000</v>
      </c>
      <c r="N20" s="115"/>
      <c r="O20" s="115"/>
      <c r="P20" s="115"/>
    </row>
    <row r="21" spans="1:16" x14ac:dyDescent="0.3">
      <c r="A21" s="18" t="s">
        <v>189</v>
      </c>
      <c r="B21" s="115"/>
      <c r="C21" s="186">
        <v>54000</v>
      </c>
      <c r="D21" s="66">
        <v>57000</v>
      </c>
      <c r="E21" s="66">
        <v>58000</v>
      </c>
      <c r="F21" s="66">
        <v>52000</v>
      </c>
      <c r="G21" s="187">
        <v>55000</v>
      </c>
      <c r="H21" s="66"/>
      <c r="I21" s="194">
        <v>53000</v>
      </c>
      <c r="J21" s="194">
        <v>49000</v>
      </c>
      <c r="K21" s="194">
        <v>50000</v>
      </c>
      <c r="L21" s="194">
        <v>47000</v>
      </c>
      <c r="M21" s="187">
        <v>50000</v>
      </c>
      <c r="N21" s="115"/>
      <c r="O21" s="115"/>
      <c r="P21" s="115"/>
    </row>
    <row r="22" spans="1:16" x14ac:dyDescent="0.3">
      <c r="A22" s="18" t="s">
        <v>190</v>
      </c>
      <c r="B22" s="115"/>
      <c r="C22" s="186">
        <v>119000</v>
      </c>
      <c r="D22" s="66">
        <v>108000</v>
      </c>
      <c r="E22" s="66">
        <v>100000</v>
      </c>
      <c r="F22" s="66">
        <v>99000</v>
      </c>
      <c r="G22" s="187">
        <v>106000</v>
      </c>
      <c r="H22" s="66"/>
      <c r="I22" s="194">
        <v>95000</v>
      </c>
      <c r="J22" s="194">
        <v>84000</v>
      </c>
      <c r="K22" s="194">
        <v>76000</v>
      </c>
      <c r="L22" s="194">
        <v>74000</v>
      </c>
      <c r="M22" s="187">
        <v>82000</v>
      </c>
      <c r="N22" s="115"/>
      <c r="O22" s="115"/>
      <c r="P22" s="115"/>
    </row>
    <row r="23" spans="1:16" ht="19.8" x14ac:dyDescent="0.3">
      <c r="A23" s="18" t="s">
        <v>324</v>
      </c>
      <c r="B23" s="115"/>
      <c r="C23" s="195">
        <v>38000</v>
      </c>
      <c r="D23" s="196">
        <v>37000</v>
      </c>
      <c r="E23" s="196">
        <v>37000</v>
      </c>
      <c r="F23" s="196">
        <v>36000</v>
      </c>
      <c r="G23" s="197">
        <v>37000</v>
      </c>
      <c r="H23" s="66"/>
      <c r="I23" s="198">
        <v>26000</v>
      </c>
      <c r="J23" s="198">
        <v>26000</v>
      </c>
      <c r="K23" s="198">
        <v>16000</v>
      </c>
      <c r="L23" s="198">
        <v>15000</v>
      </c>
      <c r="M23" s="197">
        <v>21000</v>
      </c>
      <c r="N23" s="115"/>
      <c r="O23" s="115"/>
      <c r="P23" s="115"/>
    </row>
    <row r="24" spans="1:16" x14ac:dyDescent="0.3">
      <c r="A24" s="35" t="s">
        <v>194</v>
      </c>
      <c r="B24" s="115"/>
      <c r="C24" s="220">
        <v>223000</v>
      </c>
      <c r="D24" s="221">
        <v>213000</v>
      </c>
      <c r="E24" s="221">
        <v>205000</v>
      </c>
      <c r="F24" s="221">
        <v>200000</v>
      </c>
      <c r="G24" s="222">
        <v>210000</v>
      </c>
      <c r="H24" s="66"/>
      <c r="I24" s="203">
        <v>186000</v>
      </c>
      <c r="J24" s="203">
        <v>173000</v>
      </c>
      <c r="K24" s="203">
        <v>164000</v>
      </c>
      <c r="L24" s="203">
        <v>160000</v>
      </c>
      <c r="M24" s="203">
        <v>171000</v>
      </c>
      <c r="N24" s="115"/>
      <c r="O24" s="115"/>
      <c r="P24" s="115"/>
    </row>
    <row r="25" spans="1:16" x14ac:dyDescent="0.3">
      <c r="A25" s="22"/>
      <c r="B25" s="115"/>
      <c r="C25" s="58"/>
      <c r="D25" s="115"/>
      <c r="E25" s="115"/>
      <c r="F25" s="115"/>
      <c r="G25" s="48"/>
      <c r="H25" s="115"/>
      <c r="I25" s="22"/>
      <c r="J25" s="22"/>
      <c r="K25" s="22"/>
      <c r="L25" s="22"/>
      <c r="M25" s="48"/>
      <c r="N25" s="115"/>
      <c r="O25" s="115"/>
      <c r="P25" s="115"/>
    </row>
    <row r="26" spans="1:16" x14ac:dyDescent="0.3">
      <c r="A26" s="26" t="s">
        <v>195</v>
      </c>
      <c r="B26" s="115"/>
      <c r="C26" s="223"/>
      <c r="D26" s="131"/>
      <c r="E26" s="131"/>
      <c r="F26" s="131"/>
      <c r="G26" s="224"/>
      <c r="H26" s="131"/>
      <c r="I26" s="129"/>
      <c r="J26" s="129"/>
      <c r="K26" s="129"/>
      <c r="L26" s="129"/>
      <c r="M26" s="224"/>
      <c r="N26" s="115"/>
      <c r="O26" s="115"/>
      <c r="P26" s="115"/>
    </row>
    <row r="27" spans="1:16" x14ac:dyDescent="0.3">
      <c r="A27" s="18" t="s">
        <v>188</v>
      </c>
      <c r="B27" s="115"/>
      <c r="C27" s="186">
        <v>78000</v>
      </c>
      <c r="D27" s="66">
        <v>81000</v>
      </c>
      <c r="E27" s="66">
        <v>76000</v>
      </c>
      <c r="F27" s="66">
        <v>89000</v>
      </c>
      <c r="G27" s="187">
        <v>81000</v>
      </c>
      <c r="H27" s="66"/>
      <c r="I27" s="194">
        <v>89000</v>
      </c>
      <c r="J27" s="194">
        <v>82000</v>
      </c>
      <c r="K27" s="194">
        <v>116000</v>
      </c>
      <c r="L27" s="194">
        <v>123000</v>
      </c>
      <c r="M27" s="187">
        <v>102000</v>
      </c>
      <c r="N27" s="115"/>
      <c r="O27" s="115"/>
      <c r="P27" s="115"/>
    </row>
    <row r="28" spans="1:16" x14ac:dyDescent="0.3">
      <c r="A28" s="18" t="s">
        <v>189</v>
      </c>
      <c r="B28" s="115"/>
      <c r="C28" s="186">
        <v>20000</v>
      </c>
      <c r="D28" s="66">
        <v>22000</v>
      </c>
      <c r="E28" s="66">
        <v>19000</v>
      </c>
      <c r="F28" s="66">
        <v>27000</v>
      </c>
      <c r="G28" s="187">
        <v>22000</v>
      </c>
      <c r="H28" s="66"/>
      <c r="I28" s="194">
        <v>25000</v>
      </c>
      <c r="J28" s="194">
        <v>24000</v>
      </c>
      <c r="K28" s="194">
        <v>25000</v>
      </c>
      <c r="L28" s="194">
        <v>26000</v>
      </c>
      <c r="M28" s="187">
        <v>25000</v>
      </c>
      <c r="N28" s="115"/>
      <c r="O28" s="115"/>
      <c r="P28" s="115"/>
    </row>
    <row r="29" spans="1:16" x14ac:dyDescent="0.3">
      <c r="A29" s="18" t="s">
        <v>190</v>
      </c>
      <c r="B29" s="115"/>
      <c r="C29" s="186">
        <v>169000</v>
      </c>
      <c r="D29" s="66">
        <v>164000</v>
      </c>
      <c r="E29" s="66">
        <v>161000</v>
      </c>
      <c r="F29" s="66">
        <v>166000</v>
      </c>
      <c r="G29" s="187">
        <v>165000</v>
      </c>
      <c r="H29" s="66"/>
      <c r="I29" s="194">
        <v>154000</v>
      </c>
      <c r="J29" s="194">
        <v>150000</v>
      </c>
      <c r="K29" s="194">
        <v>127000</v>
      </c>
      <c r="L29" s="194">
        <v>119000</v>
      </c>
      <c r="M29" s="187">
        <v>137000</v>
      </c>
      <c r="N29" s="115"/>
      <c r="O29" s="115"/>
      <c r="P29" s="115"/>
    </row>
    <row r="30" spans="1:16" ht="19.8" x14ac:dyDescent="0.3">
      <c r="A30" s="18" t="s">
        <v>326</v>
      </c>
      <c r="B30" s="115"/>
      <c r="C30" s="186">
        <v>92000</v>
      </c>
      <c r="D30" s="66">
        <v>94000</v>
      </c>
      <c r="E30" s="66">
        <v>82000</v>
      </c>
      <c r="F30" s="66">
        <v>63000</v>
      </c>
      <c r="G30" s="187">
        <v>83000</v>
      </c>
      <c r="H30" s="66"/>
      <c r="I30" s="198">
        <v>47000</v>
      </c>
      <c r="J30" s="198">
        <v>54000</v>
      </c>
      <c r="K30" s="198">
        <v>47000</v>
      </c>
      <c r="L30" s="198">
        <v>47000</v>
      </c>
      <c r="M30" s="197">
        <v>50000</v>
      </c>
      <c r="N30" s="115"/>
      <c r="O30" s="115"/>
      <c r="P30" s="115"/>
    </row>
    <row r="31" spans="1:16" x14ac:dyDescent="0.3">
      <c r="A31" s="35" t="s">
        <v>196</v>
      </c>
      <c r="B31" s="115"/>
      <c r="C31" s="225">
        <v>359000</v>
      </c>
      <c r="D31" s="226">
        <v>361000</v>
      </c>
      <c r="E31" s="226">
        <v>338000</v>
      </c>
      <c r="F31" s="226">
        <v>345000</v>
      </c>
      <c r="G31" s="227">
        <v>351000</v>
      </c>
      <c r="H31" s="66"/>
      <c r="I31" s="199">
        <v>315000</v>
      </c>
      <c r="J31" s="199">
        <v>310000</v>
      </c>
      <c r="K31" s="199">
        <v>315000</v>
      </c>
      <c r="L31" s="199">
        <v>315000</v>
      </c>
      <c r="M31" s="185">
        <v>314000</v>
      </c>
      <c r="N31" s="115"/>
      <c r="O31" s="115"/>
      <c r="P31" s="115"/>
    </row>
    <row r="32" spans="1:16" x14ac:dyDescent="0.3">
      <c r="A32" s="67" t="s">
        <v>197</v>
      </c>
      <c r="B32" s="115"/>
      <c r="C32" s="220">
        <v>283000</v>
      </c>
      <c r="D32" s="221">
        <v>274000</v>
      </c>
      <c r="E32" s="221">
        <v>261000</v>
      </c>
      <c r="F32" s="221">
        <v>258000</v>
      </c>
      <c r="G32" s="222">
        <v>269000</v>
      </c>
      <c r="H32" s="66"/>
      <c r="I32" s="203">
        <v>239000</v>
      </c>
      <c r="J32" s="203">
        <v>224000</v>
      </c>
      <c r="K32" s="203">
        <v>216000</v>
      </c>
      <c r="L32" s="203">
        <v>212000</v>
      </c>
      <c r="M32" s="203">
        <v>223000</v>
      </c>
      <c r="N32" s="115"/>
      <c r="O32" s="115"/>
      <c r="P32" s="115"/>
    </row>
    <row r="33" spans="1:16" x14ac:dyDescent="0.3">
      <c r="A33" s="118"/>
      <c r="B33" s="119"/>
      <c r="C33" s="119"/>
      <c r="D33" s="119"/>
      <c r="E33" s="119"/>
      <c r="F33" s="119"/>
      <c r="G33" s="119"/>
      <c r="H33" s="119"/>
      <c r="I33" s="119"/>
      <c r="J33" s="119"/>
      <c r="K33" s="119"/>
      <c r="L33" s="119"/>
      <c r="M33" s="119"/>
      <c r="N33" s="115"/>
      <c r="O33" s="115"/>
      <c r="P33" s="115"/>
    </row>
    <row r="34" spans="1:16" x14ac:dyDescent="0.3">
      <c r="A34" s="321" t="s">
        <v>331</v>
      </c>
      <c r="B34" s="318"/>
      <c r="C34" s="318"/>
      <c r="D34" s="318"/>
      <c r="E34" s="318"/>
      <c r="F34" s="317"/>
      <c r="G34" s="317"/>
      <c r="H34" s="317"/>
      <c r="I34" s="317"/>
      <c r="J34" s="317"/>
      <c r="K34" s="317"/>
      <c r="L34" s="318"/>
      <c r="M34" s="318"/>
      <c r="N34" s="116"/>
      <c r="O34" s="68"/>
      <c r="P34" s="68"/>
    </row>
  </sheetData>
  <mergeCells count="3">
    <mergeCell ref="A1:M1"/>
    <mergeCell ref="A2:M2"/>
    <mergeCell ref="A34:M34"/>
  </mergeCells>
  <printOptions horizontalCentered="1"/>
  <pageMargins left="0.2" right="0.2" top="0.2" bottom="0.2" header="0.2" footer="0.2"/>
  <pageSetup scale="93" orientation="landscape" r:id="rId1"/>
  <headerFooter scaleWithDoc="0">
    <oddFooter>&amp;R&amp;P</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80" zoomScaleNormal="80" workbookViewId="0">
      <selection activeCell="D42" sqref="D42"/>
    </sheetView>
  </sheetViews>
  <sheetFormatPr defaultColWidth="21.44140625" defaultRowHeight="16.8" x14ac:dyDescent="0.3"/>
  <cols>
    <col min="1" max="1" width="74.109375" style="125" bestFit="1" customWidth="1"/>
    <col min="2" max="2" width="3.77734375" style="125" customWidth="1"/>
    <col min="3" max="7" width="15.109375" style="125" bestFit="1" customWidth="1"/>
    <col min="8" max="8" width="3.44140625" style="125" customWidth="1"/>
    <col min="9" max="13" width="15.109375" style="125" bestFit="1" customWidth="1"/>
    <col min="14" max="16" width="9.77734375" style="125" customWidth="1"/>
    <col min="17" max="16384" width="21.44140625" style="125"/>
  </cols>
  <sheetData>
    <row r="1" spans="1:16" s="122" customFormat="1" ht="19.2" x14ac:dyDescent="0.35">
      <c r="A1" s="313" t="s">
        <v>16</v>
      </c>
      <c r="B1" s="315"/>
      <c r="C1" s="315"/>
      <c r="D1" s="315"/>
      <c r="E1" s="315"/>
      <c r="F1" s="316"/>
      <c r="G1" s="316"/>
      <c r="H1" s="316"/>
      <c r="I1" s="316"/>
      <c r="J1" s="316"/>
      <c r="K1" s="316"/>
      <c r="L1" s="315"/>
      <c r="M1" s="315"/>
      <c r="N1" s="117"/>
    </row>
    <row r="2" spans="1:16" s="122" customFormat="1" ht="19.2" x14ac:dyDescent="0.35">
      <c r="A2" s="313" t="s">
        <v>30</v>
      </c>
      <c r="B2" s="315"/>
      <c r="C2" s="315"/>
      <c r="D2" s="315"/>
      <c r="E2" s="315"/>
      <c r="F2" s="316"/>
      <c r="G2" s="316"/>
      <c r="H2" s="316"/>
      <c r="I2" s="316"/>
      <c r="J2" s="316"/>
      <c r="K2" s="316"/>
      <c r="L2" s="315"/>
      <c r="M2" s="315"/>
      <c r="N2" s="117"/>
    </row>
    <row r="3" spans="1:16" x14ac:dyDescent="0.3">
      <c r="A3" s="115"/>
      <c r="B3" s="115"/>
      <c r="C3" s="115"/>
      <c r="D3" s="115"/>
      <c r="E3" s="115"/>
      <c r="F3" s="115"/>
      <c r="G3" s="115"/>
      <c r="H3" s="115"/>
      <c r="I3" s="115"/>
      <c r="J3" s="115"/>
      <c r="K3" s="115"/>
      <c r="L3" s="115"/>
      <c r="M3" s="115"/>
      <c r="N3" s="115"/>
      <c r="O3" s="115"/>
      <c r="P3" s="115"/>
    </row>
    <row r="4" spans="1:16" x14ac:dyDescent="0.3">
      <c r="A4" s="16"/>
      <c r="B4" s="115"/>
      <c r="C4" s="30" t="s">
        <v>31</v>
      </c>
      <c r="D4" s="31" t="s">
        <v>32</v>
      </c>
      <c r="E4" s="31" t="s">
        <v>33</v>
      </c>
      <c r="F4" s="31" t="s">
        <v>34</v>
      </c>
      <c r="G4" s="11" t="s">
        <v>35</v>
      </c>
      <c r="H4" s="12"/>
      <c r="I4" s="30" t="s">
        <v>31</v>
      </c>
      <c r="J4" s="31" t="s">
        <v>32</v>
      </c>
      <c r="K4" s="31" t="s">
        <v>33</v>
      </c>
      <c r="L4" s="31" t="s">
        <v>34</v>
      </c>
      <c r="M4" s="11" t="s">
        <v>35</v>
      </c>
      <c r="N4" s="115"/>
      <c r="O4" s="115"/>
      <c r="P4" s="115"/>
    </row>
    <row r="5" spans="1:16" x14ac:dyDescent="0.3">
      <c r="A5" s="22"/>
      <c r="B5" s="115"/>
      <c r="C5" s="33" t="s">
        <v>37</v>
      </c>
      <c r="D5" s="15" t="s">
        <v>37</v>
      </c>
      <c r="E5" s="15" t="s">
        <v>37</v>
      </c>
      <c r="F5" s="15" t="s">
        <v>37</v>
      </c>
      <c r="G5" s="14" t="s">
        <v>37</v>
      </c>
      <c r="H5" s="15" t="s">
        <v>38</v>
      </c>
      <c r="I5" s="33" t="s">
        <v>39</v>
      </c>
      <c r="J5" s="15" t="s">
        <v>39</v>
      </c>
      <c r="K5" s="15" t="s">
        <v>39</v>
      </c>
      <c r="L5" s="15" t="s">
        <v>39</v>
      </c>
      <c r="M5" s="14" t="s">
        <v>39</v>
      </c>
      <c r="N5" s="115"/>
      <c r="O5" s="115"/>
      <c r="P5" s="115"/>
    </row>
    <row r="6" spans="1:16" x14ac:dyDescent="0.3">
      <c r="A6" s="26" t="s">
        <v>198</v>
      </c>
      <c r="B6" s="115"/>
      <c r="C6" s="57"/>
      <c r="D6" s="84"/>
      <c r="E6" s="84"/>
      <c r="F6" s="84"/>
      <c r="G6" s="22"/>
      <c r="H6" s="115"/>
      <c r="I6" s="57"/>
      <c r="J6" s="84"/>
      <c r="K6" s="84"/>
      <c r="L6" s="84"/>
      <c r="M6" s="22"/>
      <c r="N6" s="115"/>
      <c r="O6" s="115"/>
      <c r="P6" s="115"/>
    </row>
    <row r="7" spans="1:16" x14ac:dyDescent="0.3">
      <c r="A7" s="18" t="s">
        <v>199</v>
      </c>
      <c r="B7" s="115"/>
      <c r="C7" s="58"/>
      <c r="D7" s="115"/>
      <c r="E7" s="115"/>
      <c r="F7" s="115"/>
      <c r="G7" s="22"/>
      <c r="H7" s="115"/>
      <c r="I7" s="58"/>
      <c r="J7" s="115"/>
      <c r="K7" s="115"/>
      <c r="L7" s="115"/>
      <c r="M7" s="22"/>
      <c r="N7" s="115"/>
      <c r="O7" s="115"/>
      <c r="P7" s="115"/>
    </row>
    <row r="8" spans="1:16" x14ac:dyDescent="0.3">
      <c r="A8" s="35" t="s">
        <v>187</v>
      </c>
      <c r="B8" s="115"/>
      <c r="C8" s="58"/>
      <c r="D8" s="115"/>
      <c r="E8" s="115"/>
      <c r="F8" s="115"/>
      <c r="G8" s="22"/>
      <c r="H8" s="115"/>
      <c r="I8" s="58"/>
      <c r="J8" s="115"/>
      <c r="K8" s="115"/>
      <c r="L8" s="115"/>
      <c r="M8" s="22"/>
      <c r="N8" s="115"/>
      <c r="O8" s="115"/>
      <c r="P8" s="115"/>
    </row>
    <row r="9" spans="1:16" x14ac:dyDescent="0.3">
      <c r="A9" s="49" t="s">
        <v>188</v>
      </c>
      <c r="B9" s="115"/>
      <c r="C9" s="188">
        <v>45.57</v>
      </c>
      <c r="D9" s="64">
        <v>51</v>
      </c>
      <c r="E9" s="64">
        <v>40.479999999999997</v>
      </c>
      <c r="F9" s="64">
        <v>38.29</v>
      </c>
      <c r="G9" s="191">
        <v>43.78</v>
      </c>
      <c r="H9" s="64"/>
      <c r="I9" s="188">
        <v>29.74</v>
      </c>
      <c r="J9" s="64">
        <v>41.55</v>
      </c>
      <c r="K9" s="64">
        <v>42.04</v>
      </c>
      <c r="L9" s="64">
        <v>46.3</v>
      </c>
      <c r="M9" s="191">
        <v>41.78</v>
      </c>
      <c r="N9" s="115"/>
      <c r="O9" s="115"/>
      <c r="P9" s="115"/>
    </row>
    <row r="10" spans="1:16" x14ac:dyDescent="0.3">
      <c r="A10" s="49" t="s">
        <v>189</v>
      </c>
      <c r="B10" s="115"/>
      <c r="C10" s="192">
        <v>39.92</v>
      </c>
      <c r="D10" s="65">
        <v>51.36</v>
      </c>
      <c r="E10" s="65">
        <v>40.18</v>
      </c>
      <c r="F10" s="65">
        <v>38.81</v>
      </c>
      <c r="G10" s="193">
        <v>42.72</v>
      </c>
      <c r="H10" s="65"/>
      <c r="I10" s="192">
        <v>28.78</v>
      </c>
      <c r="J10" s="65">
        <v>42</v>
      </c>
      <c r="K10" s="65">
        <v>41.25</v>
      </c>
      <c r="L10" s="65">
        <v>46.28</v>
      </c>
      <c r="M10" s="193">
        <v>39.25</v>
      </c>
      <c r="N10" s="115"/>
      <c r="O10" s="115"/>
      <c r="P10" s="115"/>
    </row>
    <row r="11" spans="1:16" x14ac:dyDescent="0.3">
      <c r="A11" s="49" t="s">
        <v>190</v>
      </c>
      <c r="B11" s="115"/>
      <c r="C11" s="192">
        <v>42.72</v>
      </c>
      <c r="D11" s="65">
        <v>53.47</v>
      </c>
      <c r="E11" s="65">
        <v>42.74</v>
      </c>
      <c r="F11" s="65">
        <v>38.270000000000003</v>
      </c>
      <c r="G11" s="193">
        <v>44.45</v>
      </c>
      <c r="H11" s="65"/>
      <c r="I11" s="192">
        <v>28.65</v>
      </c>
      <c r="J11" s="65">
        <v>41.21</v>
      </c>
      <c r="K11" s="65">
        <v>41.67</v>
      </c>
      <c r="L11" s="65">
        <v>45.96</v>
      </c>
      <c r="M11" s="193">
        <v>38.76</v>
      </c>
      <c r="N11" s="115"/>
      <c r="O11" s="115"/>
      <c r="P11" s="115"/>
    </row>
    <row r="12" spans="1:16" ht="19.8" x14ac:dyDescent="0.3">
      <c r="A12" s="49" t="s">
        <v>324</v>
      </c>
      <c r="B12" s="115"/>
      <c r="C12" s="192">
        <v>41.39</v>
      </c>
      <c r="D12" s="65">
        <v>52.83</v>
      </c>
      <c r="E12" s="65">
        <v>40.369999999999997</v>
      </c>
      <c r="F12" s="65">
        <v>34.79</v>
      </c>
      <c r="G12" s="193">
        <v>42.42</v>
      </c>
      <c r="H12" s="65"/>
      <c r="I12" s="192">
        <v>25.66</v>
      </c>
      <c r="J12" s="65">
        <v>37.270000000000003</v>
      </c>
      <c r="K12" s="65">
        <v>39.89</v>
      </c>
      <c r="L12" s="65">
        <v>43.78</v>
      </c>
      <c r="M12" s="193">
        <v>34.93</v>
      </c>
      <c r="N12" s="115"/>
      <c r="O12" s="115"/>
      <c r="P12" s="115"/>
    </row>
    <row r="13" spans="1:16" x14ac:dyDescent="0.3">
      <c r="A13" s="69" t="s">
        <v>200</v>
      </c>
      <c r="B13" s="115"/>
      <c r="C13" s="192">
        <v>41.75</v>
      </c>
      <c r="D13" s="65">
        <v>52.63</v>
      </c>
      <c r="E13" s="65">
        <v>41.37</v>
      </c>
      <c r="F13" s="65">
        <v>37.71</v>
      </c>
      <c r="G13" s="193">
        <v>43.5</v>
      </c>
      <c r="H13" s="65"/>
      <c r="I13" s="192">
        <v>28.21</v>
      </c>
      <c r="J13" s="65">
        <v>40.770000000000003</v>
      </c>
      <c r="K13" s="65">
        <v>41.35</v>
      </c>
      <c r="L13" s="65">
        <v>45.89</v>
      </c>
      <c r="M13" s="193">
        <v>38.57</v>
      </c>
      <c r="N13" s="115"/>
      <c r="O13" s="115"/>
      <c r="P13" s="115"/>
    </row>
    <row r="14" spans="1:16" x14ac:dyDescent="0.3">
      <c r="A14" s="35" t="s">
        <v>192</v>
      </c>
      <c r="B14" s="115"/>
      <c r="C14" s="58"/>
      <c r="D14" s="115"/>
      <c r="E14" s="115"/>
      <c r="F14" s="115"/>
      <c r="G14" s="22"/>
      <c r="H14" s="115"/>
      <c r="I14" s="58"/>
      <c r="J14" s="115"/>
      <c r="K14" s="115"/>
      <c r="L14" s="115"/>
      <c r="M14" s="22"/>
      <c r="N14" s="115"/>
      <c r="O14" s="115"/>
      <c r="P14" s="115"/>
    </row>
    <row r="15" spans="1:16" x14ac:dyDescent="0.3">
      <c r="A15" s="49" t="s">
        <v>188</v>
      </c>
      <c r="B15" s="115"/>
      <c r="C15" s="188">
        <v>17.04</v>
      </c>
      <c r="D15" s="64">
        <v>14.45</v>
      </c>
      <c r="E15" s="64">
        <v>11.38</v>
      </c>
      <c r="F15" s="64">
        <v>12.8</v>
      </c>
      <c r="G15" s="191">
        <v>13.9</v>
      </c>
      <c r="H15" s="64"/>
      <c r="I15" s="188">
        <v>11.86</v>
      </c>
      <c r="J15" s="64">
        <v>14.88</v>
      </c>
      <c r="K15" s="64">
        <v>13.87</v>
      </c>
      <c r="L15" s="64">
        <v>20.79</v>
      </c>
      <c r="M15" s="191">
        <v>15.84</v>
      </c>
      <c r="N15" s="115"/>
      <c r="O15" s="115"/>
      <c r="P15" s="115"/>
    </row>
    <row r="16" spans="1:16" x14ac:dyDescent="0.3">
      <c r="A16" s="49" t="s">
        <v>189</v>
      </c>
      <c r="B16" s="115"/>
      <c r="C16" s="70" t="s">
        <v>201</v>
      </c>
      <c r="D16" s="65">
        <v>11.63</v>
      </c>
      <c r="E16" s="65">
        <v>5.07</v>
      </c>
      <c r="F16" s="65">
        <v>5.75</v>
      </c>
      <c r="G16" s="193">
        <v>6.12</v>
      </c>
      <c r="H16" s="65"/>
      <c r="I16" s="70">
        <v>3.47</v>
      </c>
      <c r="J16" s="65">
        <v>7.73</v>
      </c>
      <c r="K16" s="65">
        <v>10.63</v>
      </c>
      <c r="L16" s="65">
        <v>11.97</v>
      </c>
      <c r="M16" s="193">
        <v>8.56</v>
      </c>
      <c r="N16" s="115"/>
      <c r="O16" s="115"/>
      <c r="P16" s="115"/>
    </row>
    <row r="17" spans="1:16" x14ac:dyDescent="0.3">
      <c r="A17" s="49" t="s">
        <v>190</v>
      </c>
      <c r="B17" s="115"/>
      <c r="C17" s="192">
        <v>13.73</v>
      </c>
      <c r="D17" s="65">
        <v>14.08</v>
      </c>
      <c r="E17" s="65">
        <v>12.15</v>
      </c>
      <c r="F17" s="65">
        <v>12.65</v>
      </c>
      <c r="G17" s="193">
        <v>13.14</v>
      </c>
      <c r="H17" s="65"/>
      <c r="I17" s="192">
        <v>7.05</v>
      </c>
      <c r="J17" s="65">
        <v>15.68</v>
      </c>
      <c r="K17" s="65">
        <v>11.45</v>
      </c>
      <c r="L17" s="65">
        <v>16.34</v>
      </c>
      <c r="M17" s="193">
        <v>12.4</v>
      </c>
      <c r="N17" s="115"/>
      <c r="O17" s="115"/>
      <c r="P17" s="115"/>
    </row>
    <row r="18" spans="1:16" ht="19.8" x14ac:dyDescent="0.3">
      <c r="A18" s="49" t="s">
        <v>324</v>
      </c>
      <c r="B18" s="115"/>
      <c r="C18" s="192">
        <v>26.38</v>
      </c>
      <c r="D18" s="65">
        <v>25.65</v>
      </c>
      <c r="E18" s="65">
        <v>23.21</v>
      </c>
      <c r="F18" s="65">
        <v>22.78</v>
      </c>
      <c r="G18" s="193">
        <v>24.63</v>
      </c>
      <c r="H18" s="65"/>
      <c r="I18" s="192">
        <v>23.47</v>
      </c>
      <c r="J18" s="65">
        <v>23.64</v>
      </c>
      <c r="K18" s="65">
        <v>22.5</v>
      </c>
      <c r="L18" s="65">
        <v>24.56</v>
      </c>
      <c r="M18" s="193">
        <v>23.51</v>
      </c>
      <c r="N18" s="115"/>
      <c r="O18" s="115"/>
      <c r="P18" s="115"/>
    </row>
    <row r="19" spans="1:16" x14ac:dyDescent="0.3">
      <c r="A19" s="69" t="s">
        <v>202</v>
      </c>
      <c r="B19" s="115"/>
      <c r="C19" s="192">
        <v>14.43</v>
      </c>
      <c r="D19" s="65">
        <v>14.77</v>
      </c>
      <c r="E19" s="65">
        <v>11.88</v>
      </c>
      <c r="F19" s="65">
        <v>12.53</v>
      </c>
      <c r="G19" s="193">
        <v>13.37</v>
      </c>
      <c r="H19" s="65"/>
      <c r="I19" s="192">
        <v>8.1199999999999992</v>
      </c>
      <c r="J19" s="65">
        <v>14.84</v>
      </c>
      <c r="K19" s="65">
        <v>12.44</v>
      </c>
      <c r="L19" s="65">
        <v>17.309999999999999</v>
      </c>
      <c r="M19" s="193">
        <v>13.15</v>
      </c>
      <c r="N19" s="115"/>
      <c r="O19" s="115"/>
      <c r="P19" s="115"/>
    </row>
    <row r="20" spans="1:16" x14ac:dyDescent="0.3">
      <c r="A20" s="18" t="s">
        <v>194</v>
      </c>
      <c r="B20" s="115"/>
      <c r="C20" s="58"/>
      <c r="D20" s="115"/>
      <c r="E20" s="115"/>
      <c r="F20" s="115"/>
      <c r="G20" s="22"/>
      <c r="H20" s="115"/>
      <c r="I20" s="58"/>
      <c r="J20" s="115"/>
      <c r="K20" s="115"/>
      <c r="L20" s="115"/>
      <c r="M20" s="22"/>
      <c r="N20" s="115"/>
      <c r="O20" s="115"/>
      <c r="P20" s="115"/>
    </row>
    <row r="21" spans="1:16" x14ac:dyDescent="0.3">
      <c r="A21" s="35" t="s">
        <v>188</v>
      </c>
      <c r="B21" s="115"/>
      <c r="C21" s="188">
        <v>28.25</v>
      </c>
      <c r="D21" s="64">
        <v>30.29</v>
      </c>
      <c r="E21" s="64">
        <v>22.7</v>
      </c>
      <c r="F21" s="64">
        <v>22.66</v>
      </c>
      <c r="G21" s="191">
        <v>25.84</v>
      </c>
      <c r="H21" s="64"/>
      <c r="I21" s="188">
        <v>19.41</v>
      </c>
      <c r="J21" s="64">
        <v>25.57</v>
      </c>
      <c r="K21" s="64">
        <v>27.6</v>
      </c>
      <c r="L21" s="64">
        <v>34.28</v>
      </c>
      <c r="M21" s="191">
        <v>28.15</v>
      </c>
      <c r="N21" s="115"/>
      <c r="O21" s="115"/>
      <c r="P21" s="115"/>
    </row>
    <row r="22" spans="1:16" x14ac:dyDescent="0.3">
      <c r="A22" s="35" t="s">
        <v>189</v>
      </c>
      <c r="B22" s="115"/>
      <c r="C22" s="192">
        <v>37.78</v>
      </c>
      <c r="D22" s="65">
        <v>49.29</v>
      </c>
      <c r="E22" s="65">
        <v>37.409999999999997</v>
      </c>
      <c r="F22" s="65">
        <v>36.03</v>
      </c>
      <c r="G22" s="193">
        <v>40.229999999999997</v>
      </c>
      <c r="H22" s="65"/>
      <c r="I22" s="192">
        <v>26</v>
      </c>
      <c r="J22" s="65">
        <v>38.380000000000003</v>
      </c>
      <c r="K22" s="65">
        <v>37.33</v>
      </c>
      <c r="L22" s="65">
        <v>41.96</v>
      </c>
      <c r="M22" s="193">
        <v>35.65</v>
      </c>
      <c r="N22" s="115"/>
      <c r="O22" s="115"/>
      <c r="P22" s="115"/>
    </row>
    <row r="23" spans="1:16" x14ac:dyDescent="0.3">
      <c r="A23" s="35" t="s">
        <v>190</v>
      </c>
      <c r="B23" s="115"/>
      <c r="C23" s="192">
        <v>36.299999999999997</v>
      </c>
      <c r="D23" s="65">
        <v>44.05</v>
      </c>
      <c r="E23" s="65">
        <v>34.869999999999997</v>
      </c>
      <c r="F23" s="65">
        <v>31.34</v>
      </c>
      <c r="G23" s="193">
        <v>36.75</v>
      </c>
      <c r="H23" s="65"/>
      <c r="I23" s="192">
        <v>23.02</v>
      </c>
      <c r="J23" s="65">
        <v>34.31</v>
      </c>
      <c r="K23" s="65">
        <v>32.81</v>
      </c>
      <c r="L23" s="65">
        <v>38.159999999999997</v>
      </c>
      <c r="M23" s="193">
        <v>31.61</v>
      </c>
      <c r="N23" s="115"/>
      <c r="O23" s="115"/>
      <c r="P23" s="115"/>
    </row>
    <row r="24" spans="1:16" ht="19.8" x14ac:dyDescent="0.3">
      <c r="A24" s="35" t="s">
        <v>324</v>
      </c>
      <c r="B24" s="115"/>
      <c r="C24" s="192">
        <v>40.229999999999997</v>
      </c>
      <c r="D24" s="65">
        <v>50.89</v>
      </c>
      <c r="E24" s="65">
        <v>39.25</v>
      </c>
      <c r="F24" s="65">
        <v>33.979999999999997</v>
      </c>
      <c r="G24" s="193">
        <v>41.16</v>
      </c>
      <c r="H24" s="65"/>
      <c r="I24" s="192">
        <v>25.51</v>
      </c>
      <c r="J24" s="65">
        <v>36.270000000000003</v>
      </c>
      <c r="K24" s="65">
        <v>37.909999999999997</v>
      </c>
      <c r="L24" s="65">
        <v>41.69</v>
      </c>
      <c r="M24" s="193">
        <v>33.96</v>
      </c>
      <c r="N24" s="115"/>
      <c r="O24" s="115"/>
      <c r="P24" s="115"/>
    </row>
    <row r="25" spans="1:16" x14ac:dyDescent="0.3">
      <c r="A25" s="49" t="s">
        <v>203</v>
      </c>
      <c r="B25" s="115"/>
      <c r="C25" s="192">
        <v>36.92</v>
      </c>
      <c r="D25" s="65">
        <v>45.96</v>
      </c>
      <c r="E25" s="65">
        <v>35.75</v>
      </c>
      <c r="F25" s="65">
        <v>32.47</v>
      </c>
      <c r="G25" s="193">
        <v>37.85</v>
      </c>
      <c r="H25" s="65"/>
      <c r="I25" s="192">
        <v>24</v>
      </c>
      <c r="J25" s="65">
        <v>35.07</v>
      </c>
      <c r="K25" s="65">
        <v>34</v>
      </c>
      <c r="L25" s="65">
        <v>39</v>
      </c>
      <c r="M25" s="193">
        <v>32.71</v>
      </c>
      <c r="N25" s="115"/>
      <c r="O25" s="115"/>
      <c r="P25" s="115"/>
    </row>
    <row r="26" spans="1:16" x14ac:dyDescent="0.3">
      <c r="A26" s="27"/>
      <c r="B26" s="115"/>
      <c r="C26" s="58"/>
      <c r="D26" s="115"/>
      <c r="E26" s="115"/>
      <c r="F26" s="115"/>
      <c r="G26" s="22"/>
      <c r="H26" s="115"/>
      <c r="I26" s="58"/>
      <c r="J26" s="115"/>
      <c r="K26" s="115"/>
      <c r="L26" s="115"/>
      <c r="M26" s="22"/>
      <c r="N26" s="115"/>
      <c r="O26" s="115"/>
      <c r="P26" s="115"/>
    </row>
    <row r="27" spans="1:16" ht="33.6" x14ac:dyDescent="0.3">
      <c r="A27" s="18" t="s">
        <v>325</v>
      </c>
      <c r="B27" s="115"/>
      <c r="C27" s="188">
        <v>0.21</v>
      </c>
      <c r="D27" s="64">
        <v>0.06</v>
      </c>
      <c r="E27" s="64">
        <v>1.87</v>
      </c>
      <c r="F27" s="64">
        <v>3.03</v>
      </c>
      <c r="G27" s="191">
        <v>1.24</v>
      </c>
      <c r="H27" s="64"/>
      <c r="I27" s="188">
        <v>1.64</v>
      </c>
      <c r="J27" s="64">
        <v>0.12</v>
      </c>
      <c r="K27" s="64">
        <v>1.55</v>
      </c>
      <c r="L27" s="64">
        <v>0.32</v>
      </c>
      <c r="M27" s="191">
        <v>0.92</v>
      </c>
      <c r="N27" s="115"/>
      <c r="O27" s="115"/>
      <c r="P27" s="115"/>
    </row>
    <row r="28" spans="1:16" x14ac:dyDescent="0.3">
      <c r="A28" s="27"/>
      <c r="B28" s="115"/>
      <c r="C28" s="58"/>
      <c r="D28" s="115"/>
      <c r="E28" s="115"/>
      <c r="F28" s="115"/>
      <c r="G28" s="22"/>
      <c r="H28" s="115"/>
      <c r="I28" s="58"/>
      <c r="J28" s="115"/>
      <c r="K28" s="115"/>
      <c r="L28" s="115"/>
      <c r="M28" s="22"/>
      <c r="N28" s="115"/>
      <c r="O28" s="115"/>
      <c r="P28" s="115"/>
    </row>
    <row r="29" spans="1:16" x14ac:dyDescent="0.3">
      <c r="A29" s="18" t="s">
        <v>204</v>
      </c>
      <c r="B29" s="115"/>
      <c r="C29" s="189"/>
      <c r="D29" s="162"/>
      <c r="E29" s="162"/>
      <c r="F29" s="162"/>
      <c r="G29" s="190"/>
      <c r="H29" s="162"/>
      <c r="I29" s="189"/>
      <c r="J29" s="162"/>
      <c r="K29" s="162"/>
      <c r="L29" s="162"/>
      <c r="M29" s="190"/>
      <c r="N29" s="115"/>
      <c r="O29" s="115"/>
      <c r="P29" s="115"/>
    </row>
    <row r="30" spans="1:16" x14ac:dyDescent="0.3">
      <c r="A30" s="35" t="s">
        <v>188</v>
      </c>
      <c r="B30" s="115"/>
      <c r="C30" s="192">
        <v>2.61</v>
      </c>
      <c r="D30" s="65">
        <v>2.64</v>
      </c>
      <c r="E30" s="65">
        <v>2.82</v>
      </c>
      <c r="F30" s="65">
        <v>2.14</v>
      </c>
      <c r="G30" s="193">
        <v>2.54</v>
      </c>
      <c r="H30" s="65"/>
      <c r="I30" s="192">
        <v>2.0299999999999998</v>
      </c>
      <c r="J30" s="65">
        <v>1.92</v>
      </c>
      <c r="K30" s="65">
        <v>2.74</v>
      </c>
      <c r="L30" s="65">
        <v>2.9</v>
      </c>
      <c r="M30" s="193">
        <v>2.4700000000000002</v>
      </c>
      <c r="N30" s="115"/>
      <c r="O30" s="115"/>
      <c r="P30" s="115"/>
    </row>
    <row r="31" spans="1:16" x14ac:dyDescent="0.3">
      <c r="A31" s="35" t="s">
        <v>189</v>
      </c>
      <c r="B31" s="115"/>
      <c r="C31" s="192">
        <v>2.93</v>
      </c>
      <c r="D31" s="65">
        <v>2.62</v>
      </c>
      <c r="E31" s="65">
        <v>1.96</v>
      </c>
      <c r="F31" s="65">
        <v>1.62</v>
      </c>
      <c r="G31" s="193">
        <v>2.23</v>
      </c>
      <c r="H31" s="65"/>
      <c r="I31" s="192">
        <v>2.09</v>
      </c>
      <c r="J31" s="65">
        <v>1.77</v>
      </c>
      <c r="K31" s="65">
        <v>1.95</v>
      </c>
      <c r="L31" s="65">
        <v>2.63</v>
      </c>
      <c r="M31" s="193">
        <v>2.12</v>
      </c>
      <c r="N31" s="115"/>
      <c r="O31" s="115"/>
      <c r="P31" s="115"/>
    </row>
    <row r="32" spans="1:16" x14ac:dyDescent="0.3">
      <c r="A32" s="35" t="s">
        <v>190</v>
      </c>
      <c r="B32" s="115"/>
      <c r="C32" s="192">
        <v>2.88</v>
      </c>
      <c r="D32" s="65">
        <v>2.71</v>
      </c>
      <c r="E32" s="65">
        <v>2.85</v>
      </c>
      <c r="F32" s="65">
        <v>2.15</v>
      </c>
      <c r="G32" s="193">
        <v>2.64</v>
      </c>
      <c r="H32" s="65"/>
      <c r="I32" s="192">
        <v>1.98</v>
      </c>
      <c r="J32" s="65">
        <v>2.02</v>
      </c>
      <c r="K32" s="65">
        <v>2.72</v>
      </c>
      <c r="L32" s="65">
        <v>2.91</v>
      </c>
      <c r="M32" s="193">
        <v>2.37</v>
      </c>
      <c r="N32" s="115"/>
      <c r="O32" s="115"/>
      <c r="P32" s="115"/>
    </row>
    <row r="33" spans="1:16" ht="19.8" x14ac:dyDescent="0.3">
      <c r="A33" s="35" t="s">
        <v>326</v>
      </c>
      <c r="B33" s="115"/>
      <c r="C33" s="192">
        <v>3.59</v>
      </c>
      <c r="D33" s="65">
        <v>2.98</v>
      </c>
      <c r="E33" s="65">
        <v>2.7</v>
      </c>
      <c r="F33" s="65">
        <v>2.2200000000000002</v>
      </c>
      <c r="G33" s="193">
        <v>2.93</v>
      </c>
      <c r="H33" s="65"/>
      <c r="I33" s="192">
        <v>2.1</v>
      </c>
      <c r="J33" s="65">
        <v>1.95</v>
      </c>
      <c r="K33" s="65">
        <v>2.73</v>
      </c>
      <c r="L33" s="65">
        <v>2.82</v>
      </c>
      <c r="M33" s="193">
        <v>2.38</v>
      </c>
      <c r="N33" s="115"/>
      <c r="O33" s="115"/>
      <c r="P33" s="115"/>
    </row>
    <row r="34" spans="1:16" x14ac:dyDescent="0.3">
      <c r="A34" s="49" t="s">
        <v>205</v>
      </c>
      <c r="B34" s="115"/>
      <c r="C34" s="192">
        <v>3.01</v>
      </c>
      <c r="D34" s="65">
        <v>2.76</v>
      </c>
      <c r="E34" s="65">
        <v>2.75</v>
      </c>
      <c r="F34" s="65">
        <v>2.12</v>
      </c>
      <c r="G34" s="193">
        <v>2.66</v>
      </c>
      <c r="H34" s="65"/>
      <c r="I34" s="192">
        <v>2.02</v>
      </c>
      <c r="J34" s="65">
        <v>1.96</v>
      </c>
      <c r="K34" s="65">
        <v>2.67</v>
      </c>
      <c r="L34" s="65">
        <v>2.87</v>
      </c>
      <c r="M34" s="193">
        <v>2.38</v>
      </c>
      <c r="N34" s="115"/>
      <c r="O34" s="115"/>
      <c r="P34" s="115"/>
    </row>
    <row r="35" spans="1:16" x14ac:dyDescent="0.3">
      <c r="A35" s="27"/>
      <c r="B35" s="115"/>
      <c r="C35" s="58"/>
      <c r="D35" s="115"/>
      <c r="E35" s="115"/>
      <c r="F35" s="115"/>
      <c r="G35" s="22"/>
      <c r="H35" s="115"/>
      <c r="I35" s="58"/>
      <c r="J35" s="115"/>
      <c r="K35" s="115"/>
      <c r="L35" s="115"/>
      <c r="M35" s="22"/>
      <c r="N35" s="115"/>
      <c r="O35" s="115"/>
      <c r="P35" s="115"/>
    </row>
    <row r="36" spans="1:16" x14ac:dyDescent="0.3">
      <c r="A36" s="18" t="s">
        <v>206</v>
      </c>
      <c r="B36" s="115"/>
      <c r="C36" s="188">
        <v>32.92</v>
      </c>
      <c r="D36" s="64">
        <v>39.5</v>
      </c>
      <c r="E36" s="64">
        <v>31.61</v>
      </c>
      <c r="F36" s="64">
        <v>28.07</v>
      </c>
      <c r="G36" s="191">
        <v>33.090000000000003</v>
      </c>
      <c r="H36" s="64"/>
      <c r="I36" s="188">
        <v>21.39</v>
      </c>
      <c r="J36" s="64">
        <v>29.7</v>
      </c>
      <c r="K36" s="64">
        <v>29.58</v>
      </c>
      <c r="L36" s="64">
        <v>33.61</v>
      </c>
      <c r="M36" s="191">
        <v>28.39</v>
      </c>
      <c r="N36" s="115"/>
      <c r="O36" s="115"/>
      <c r="P36" s="115"/>
    </row>
    <row r="37" spans="1:16" x14ac:dyDescent="0.3">
      <c r="A37" s="27"/>
      <c r="B37" s="115"/>
      <c r="C37" s="58"/>
      <c r="D37" s="115"/>
      <c r="E37" s="115"/>
      <c r="F37" s="115"/>
      <c r="G37" s="22"/>
      <c r="H37" s="115"/>
      <c r="I37" s="58"/>
      <c r="J37" s="115"/>
      <c r="K37" s="115"/>
      <c r="L37" s="115"/>
      <c r="M37" s="22"/>
      <c r="N37" s="115"/>
      <c r="O37" s="115"/>
      <c r="P37" s="115"/>
    </row>
    <row r="38" spans="1:16" x14ac:dyDescent="0.3">
      <c r="A38" s="18" t="s">
        <v>207</v>
      </c>
      <c r="B38" s="115"/>
      <c r="C38" s="58"/>
      <c r="D38" s="115"/>
      <c r="E38" s="115"/>
      <c r="F38" s="115"/>
      <c r="G38" s="22"/>
      <c r="H38" s="115"/>
      <c r="I38" s="58"/>
      <c r="J38" s="115"/>
      <c r="K38" s="115"/>
      <c r="L38" s="115"/>
      <c r="M38" s="22"/>
      <c r="N38" s="115"/>
      <c r="O38" s="115"/>
      <c r="P38" s="115"/>
    </row>
    <row r="39" spans="1:16" x14ac:dyDescent="0.3">
      <c r="A39" s="35" t="s">
        <v>208</v>
      </c>
      <c r="B39" s="115"/>
      <c r="C39" s="188">
        <v>48.58</v>
      </c>
      <c r="D39" s="64">
        <v>57.95</v>
      </c>
      <c r="E39" s="64">
        <v>46.5</v>
      </c>
      <c r="F39" s="64">
        <v>42.16</v>
      </c>
      <c r="G39" s="191">
        <v>48.76</v>
      </c>
      <c r="H39" s="64"/>
      <c r="I39" s="188">
        <v>33.630000000000003</v>
      </c>
      <c r="J39" s="64">
        <v>45.64</v>
      </c>
      <c r="K39" s="64">
        <v>44.94</v>
      </c>
      <c r="L39" s="64">
        <v>49.29</v>
      </c>
      <c r="M39" s="191">
        <v>43.47</v>
      </c>
      <c r="N39" s="115"/>
      <c r="O39" s="115"/>
      <c r="P39" s="115"/>
    </row>
    <row r="40" spans="1:16" x14ac:dyDescent="0.3">
      <c r="A40" s="35" t="s">
        <v>209</v>
      </c>
      <c r="B40" s="115"/>
      <c r="C40" s="192">
        <v>2.98</v>
      </c>
      <c r="D40" s="65">
        <v>2.64</v>
      </c>
      <c r="E40" s="65">
        <v>2.77</v>
      </c>
      <c r="F40" s="65">
        <v>2.27</v>
      </c>
      <c r="G40" s="193">
        <v>2.66</v>
      </c>
      <c r="H40" s="65"/>
      <c r="I40" s="192">
        <v>2.09</v>
      </c>
      <c r="J40" s="65">
        <v>1.95</v>
      </c>
      <c r="K40" s="65">
        <v>2.81</v>
      </c>
      <c r="L40" s="65">
        <v>2.98</v>
      </c>
      <c r="M40" s="193">
        <v>2.46</v>
      </c>
      <c r="N40" s="115"/>
      <c r="O40" s="115"/>
      <c r="P40" s="115"/>
    </row>
    <row r="41" spans="1:16" ht="19.8" x14ac:dyDescent="0.3">
      <c r="A41" s="63" t="s">
        <v>327</v>
      </c>
      <c r="B41" s="115"/>
      <c r="C41" s="211">
        <v>18.39</v>
      </c>
      <c r="D41" s="212">
        <v>17.649999999999999</v>
      </c>
      <c r="E41" s="212">
        <v>15.86</v>
      </c>
      <c r="F41" s="212">
        <v>15.94</v>
      </c>
      <c r="G41" s="213">
        <v>16.940000000000001</v>
      </c>
      <c r="H41" s="65"/>
      <c r="I41" s="211">
        <v>13.95</v>
      </c>
      <c r="J41" s="212">
        <v>17.52</v>
      </c>
      <c r="K41" s="212">
        <v>17.04</v>
      </c>
      <c r="L41" s="212">
        <v>20.96</v>
      </c>
      <c r="M41" s="213">
        <v>17.399999999999999</v>
      </c>
      <c r="N41" s="115"/>
      <c r="O41" s="115"/>
      <c r="P41" s="115"/>
    </row>
    <row r="42" spans="1:16" x14ac:dyDescent="0.3">
      <c r="A42" s="71"/>
      <c r="B42" s="115"/>
      <c r="C42" s="65"/>
      <c r="D42" s="65"/>
      <c r="E42" s="65"/>
      <c r="F42" s="65"/>
      <c r="G42" s="65"/>
      <c r="H42" s="65"/>
      <c r="I42" s="65"/>
      <c r="J42" s="65"/>
      <c r="K42" s="65"/>
      <c r="L42" s="65"/>
      <c r="M42" s="65"/>
      <c r="N42" s="115"/>
      <c r="O42" s="115"/>
      <c r="P42" s="115"/>
    </row>
    <row r="43" spans="1:16" x14ac:dyDescent="0.3">
      <c r="A43" s="322" t="s">
        <v>328</v>
      </c>
      <c r="B43" s="318"/>
      <c r="C43" s="318"/>
      <c r="D43" s="318"/>
      <c r="E43" s="318"/>
      <c r="F43" s="323"/>
      <c r="G43" s="323"/>
      <c r="H43" s="323"/>
      <c r="I43" s="323"/>
      <c r="J43" s="323"/>
      <c r="K43" s="323"/>
      <c r="L43" s="318"/>
      <c r="M43" s="318"/>
      <c r="N43" s="217"/>
      <c r="O43" s="72"/>
      <c r="P43" s="72"/>
    </row>
    <row r="44" spans="1:16" x14ac:dyDescent="0.3">
      <c r="A44" s="322" t="s">
        <v>329</v>
      </c>
      <c r="B44" s="318"/>
      <c r="C44" s="318"/>
      <c r="D44" s="318"/>
      <c r="E44" s="318"/>
      <c r="F44" s="323"/>
      <c r="G44" s="323"/>
      <c r="H44" s="323"/>
      <c r="I44" s="323"/>
      <c r="J44" s="323"/>
      <c r="K44" s="323"/>
      <c r="L44" s="318"/>
      <c r="M44" s="318"/>
      <c r="N44" s="217"/>
    </row>
    <row r="45" spans="1:16" ht="19.2" x14ac:dyDescent="0.4">
      <c r="A45" s="218" t="s">
        <v>330</v>
      </c>
      <c r="B45" s="219"/>
      <c r="C45" s="219"/>
      <c r="D45" s="219"/>
      <c r="E45" s="219"/>
      <c r="F45" s="219"/>
      <c r="G45" s="219"/>
      <c r="H45" s="219"/>
      <c r="I45" s="219"/>
      <c r="J45" s="219"/>
      <c r="K45" s="219"/>
      <c r="L45" s="219"/>
      <c r="M45" s="219"/>
      <c r="N45" s="219"/>
      <c r="O45" s="219"/>
      <c r="P45" s="219"/>
    </row>
  </sheetData>
  <mergeCells count="4">
    <mergeCell ref="A1:M1"/>
    <mergeCell ref="A2:M2"/>
    <mergeCell ref="A43:M43"/>
    <mergeCell ref="A44:M44"/>
  </mergeCells>
  <printOptions horizontalCentered="1"/>
  <pageMargins left="0.2" right="0.2" top="0.2" bottom="0.2" header="0.2" footer="0.2"/>
  <pageSetup scale="64" orientation="landscape" r:id="rId1"/>
  <headerFooter scaleWithDoc="0">
    <oddFooter>&amp;R&amp;P</oddFoot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IR Package - Table of Contents</vt:lpstr>
      <vt:lpstr>Segment Income Statement</vt:lpstr>
      <vt:lpstr>Statements of Income</vt:lpstr>
      <vt:lpstr>Balance Sheets</vt:lpstr>
      <vt:lpstr>Statements of Cash Flows</vt:lpstr>
      <vt:lpstr>Net PP&amp;E</vt:lpstr>
      <vt:lpstr>North America E&amp;P Supplemental </vt:lpstr>
      <vt:lpstr>North America E&amp;P Sales Volumes</vt:lpstr>
      <vt:lpstr>North America E&amp;P  Price Realiz</vt:lpstr>
      <vt:lpstr>International E&amp;P Supplemental </vt:lpstr>
      <vt:lpstr>International E&amp;P Sales Volumes</vt:lpstr>
      <vt:lpstr>International E&amp;P Price Realiza</vt:lpstr>
      <vt:lpstr>Oil Sands Mining Supplemental F</vt:lpstr>
      <vt:lpstr>Non-GAAP Reconciliations</vt:lpstr>
      <vt:lpstr>Non-GAAP Reconciliations 2</vt:lpstr>
      <vt:lpstr>Non-GAAP Reserve Reconciliation</vt:lpstr>
      <vt:lpstr>Market Data</vt:lpstr>
      <vt:lpstr>'Balance Sheets'!Print_Area</vt:lpstr>
      <vt:lpstr>'International E&amp;P Price Realiza'!Print_Area</vt:lpstr>
      <vt:lpstr>'Net PP&amp;E'!Print_Area</vt:lpstr>
      <vt:lpstr>'Non-GAAP Reconciliations'!Print_Area</vt:lpstr>
      <vt:lpstr>'Non-GAAP Reserve Reconciliation'!Print_Area</vt:lpstr>
      <vt:lpstr>'North America E&amp;P Supplemental '!Print_Area</vt:lpstr>
      <vt:lpstr>'Statements of Income'!Print_Area</vt:lpstr>
    </vt:vector>
  </TitlesOfParts>
  <Company>Workiva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MRO-MASTER WB-2016 Q4</dc:title>
  <dc:creator>Workiva - Rocio Gallardo</dc:creator>
  <cp:lastModifiedBy>Hooper, Paula P. (MRO)</cp:lastModifiedBy>
  <cp:lastPrinted>2017-02-15T15:46:45Z</cp:lastPrinted>
  <dcterms:created xsi:type="dcterms:W3CDTF">2017-02-14T00:37:07Z</dcterms:created>
  <dcterms:modified xsi:type="dcterms:W3CDTF">2017-02-15T21:10:05Z</dcterms:modified>
</cp:coreProperties>
</file>